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UHT\1. GRAUS\1. GRAU TURISME\Curs2223\TFG\Guia del professorat\Rúbriques d'avaluació GT\"/>
    </mc:Choice>
  </mc:AlternateContent>
  <xr:revisionPtr revIDLastSave="0" documentId="13_ncr:1_{53960724-3CCC-44CF-B97F-71DA081494A8}" xr6:coauthVersionLast="36" xr6:coauthVersionMax="36" xr10:uidLastSave="{00000000-0000-0000-0000-000000000000}"/>
  <bookViews>
    <workbookView xWindow="360" yWindow="375" windowWidth="17490" windowHeight="11010" activeTab="2" xr2:uid="{00000000-000D-0000-FFFF-FFFF00000000}"/>
  </bookViews>
  <sheets>
    <sheet name="TUTOR ACADÈMIC" sheetId="2" r:id="rId1"/>
    <sheet name="TUTOR EMPRESA" sheetId="9" r:id="rId2"/>
    <sheet name="CORRECTOR 1" sheetId="3" r:id="rId3"/>
    <sheet name="CORRECTOR 2" sheetId="10" r:id="rId4"/>
    <sheet name="NOTA FINAL" sheetId="6" r:id="rId5"/>
  </sheets>
  <calcPr calcId="191029"/>
</workbook>
</file>

<file path=xl/calcChain.xml><?xml version="1.0" encoding="utf-8"?>
<calcChain xmlns="http://schemas.openxmlformats.org/spreadsheetml/2006/main">
  <c r="J14" i="6" l="1"/>
  <c r="J13" i="6"/>
  <c r="H14" i="6" l="1"/>
  <c r="I14" i="6"/>
  <c r="I2" i="6"/>
  <c r="J2" i="6"/>
  <c r="H2" i="6"/>
  <c r="I10" i="10" l="1"/>
  <c r="J10" i="3"/>
  <c r="I10" i="2"/>
  <c r="I8" i="2" l="1"/>
  <c r="I9" i="2"/>
  <c r="I13" i="2"/>
  <c r="I13" i="6" l="1"/>
  <c r="H13" i="6"/>
  <c r="I12" i="6"/>
  <c r="J12" i="6"/>
  <c r="H12" i="6"/>
  <c r="I11" i="6"/>
  <c r="J11" i="6"/>
  <c r="H11" i="6"/>
  <c r="H19" i="6"/>
  <c r="J19" i="6"/>
  <c r="I19" i="6"/>
  <c r="J18" i="6"/>
  <c r="I18" i="6"/>
  <c r="H18" i="6"/>
  <c r="J17" i="6"/>
  <c r="I17" i="6"/>
  <c r="H17" i="6"/>
  <c r="I16" i="6"/>
  <c r="J16" i="6"/>
  <c r="H16" i="6"/>
  <c r="K13" i="10" l="1"/>
  <c r="J13" i="10"/>
  <c r="I13" i="10"/>
  <c r="K12" i="10"/>
  <c r="J12" i="10"/>
  <c r="I12" i="10"/>
  <c r="K11" i="10"/>
  <c r="J11" i="10"/>
  <c r="I11" i="10"/>
  <c r="K10" i="10"/>
  <c r="J10" i="10"/>
  <c r="K9" i="10"/>
  <c r="J9" i="10"/>
  <c r="I9" i="10"/>
  <c r="K8" i="10"/>
  <c r="J8" i="10"/>
  <c r="I8" i="10"/>
  <c r="K13" i="3"/>
  <c r="J13" i="3"/>
  <c r="I13" i="3"/>
  <c r="K12" i="3"/>
  <c r="J12" i="3"/>
  <c r="I12" i="3"/>
  <c r="K11" i="3"/>
  <c r="J11" i="3"/>
  <c r="I11" i="3"/>
  <c r="K10" i="3"/>
  <c r="I10" i="3"/>
  <c r="K9" i="3"/>
  <c r="J9" i="3"/>
  <c r="I9" i="3"/>
  <c r="K8" i="3"/>
  <c r="J8" i="3"/>
  <c r="I8" i="3"/>
  <c r="K7" i="9"/>
  <c r="K13" i="9" s="1"/>
  <c r="J7" i="9"/>
  <c r="J13" i="9" s="1"/>
  <c r="I7" i="9"/>
  <c r="H6" i="6" s="1"/>
  <c r="J13" i="2"/>
  <c r="K13" i="2"/>
  <c r="J12" i="2"/>
  <c r="K12" i="2"/>
  <c r="J11" i="2"/>
  <c r="K11" i="2"/>
  <c r="J10" i="2"/>
  <c r="K10" i="2"/>
  <c r="J9" i="2"/>
  <c r="K9" i="2"/>
  <c r="I12" i="2"/>
  <c r="I11" i="2"/>
  <c r="I24" i="2" s="1"/>
  <c r="K8" i="2"/>
  <c r="J8" i="2"/>
  <c r="K19" i="10" l="1"/>
  <c r="I19" i="10"/>
  <c r="J19" i="3"/>
  <c r="I19" i="3"/>
  <c r="J19" i="10"/>
  <c r="J7" i="6"/>
  <c r="I6" i="6"/>
  <c r="I7" i="6"/>
  <c r="I5" i="6"/>
  <c r="J6" i="6"/>
  <c r="J8" i="6"/>
  <c r="H5" i="6"/>
  <c r="H7" i="6"/>
  <c r="H8" i="6"/>
  <c r="I8" i="6"/>
  <c r="I9" i="6"/>
  <c r="I13" i="9"/>
  <c r="H9" i="6"/>
  <c r="J5" i="6"/>
  <c r="J9" i="6"/>
  <c r="K19" i="3"/>
  <c r="K24" i="2"/>
  <c r="J24" i="2"/>
  <c r="I4" i="6" l="1"/>
  <c r="I20" i="6" s="1"/>
  <c r="H4" i="6"/>
  <c r="H20" i="6" s="1"/>
  <c r="J4" i="6"/>
  <c r="J20" i="6" s="1"/>
</calcChain>
</file>

<file path=xl/sharedStrings.xml><?xml version="1.0" encoding="utf-8"?>
<sst xmlns="http://schemas.openxmlformats.org/spreadsheetml/2006/main" count="441" uniqueCount="138">
  <si>
    <t>10-9</t>
  </si>
  <si>
    <t>Alt grau d'autonomia i iniciativa</t>
  </si>
  <si>
    <t>El discurs és suficientment clar, organitzat i sintetitzat ajustant-se al temps indicat</t>
  </si>
  <si>
    <t>Autonomia i iniciativa suficients</t>
  </si>
  <si>
    <t>Autonomia i iniciativa limitades</t>
  </si>
  <si>
    <t>L'aportació de l'estudiant és irrellevant</t>
  </si>
  <si>
    <t>L'aportació de l'estudiant és significativa</t>
  </si>
  <si>
    <t>L'aportació de l'estudiant és suficient</t>
  </si>
  <si>
    <t>Títol del projecte:</t>
  </si>
  <si>
    <t>PUNTUACIÓ (%)</t>
  </si>
  <si>
    <t>MÈMORIA</t>
  </si>
  <si>
    <t>Estructura i aspectes formals</t>
  </si>
  <si>
    <t>DEFENSA</t>
  </si>
  <si>
    <t>Claredat i síntesis en l’exposició oral</t>
  </si>
  <si>
    <t>Qualitat dels recursos del suport</t>
  </si>
  <si>
    <t>Idoneïtat de resposta a les preguntes del Tribunal</t>
  </si>
  <si>
    <t>Assistència a les tutories</t>
  </si>
  <si>
    <t>Compliment de cronograma</t>
  </si>
  <si>
    <t>Actitud proactiva</t>
  </si>
  <si>
    <t>Aportació individual de l'estudiant al resultat final</t>
  </si>
  <si>
    <t>PUNTUACIÓ FINAL</t>
  </si>
  <si>
    <t>8,9-6,6</t>
  </si>
  <si>
    <t>6,5-5</t>
  </si>
  <si>
    <t>4,9-2,5</t>
  </si>
  <si>
    <t>Assistència a totes les tutories concertades</t>
  </si>
  <si>
    <t>Assistència a la majoria de tutories concertades</t>
  </si>
  <si>
    <t>Assistència a poques tutories concertades</t>
  </si>
  <si>
    <t>Manca d'assistència a les tutories concertades</t>
  </si>
  <si>
    <t>Manca de sol·licitud de tutories</t>
  </si>
  <si>
    <t>Seguiment del cronograma regular, acomplint en alt grau les fases establertes</t>
  </si>
  <si>
    <t>Seguiment del cronograma regular, acomplint parcialment les fases establertes</t>
  </si>
  <si>
    <t>Seguiment irregular del cronograma</t>
  </si>
  <si>
    <t>Seguiment nul del cronograma</t>
  </si>
  <si>
    <t>Manca de cronograma</t>
  </si>
  <si>
    <t>Algunes deficiències respecte autonomia i iniciativa</t>
  </si>
  <si>
    <t>Manca total d'autonomia i iniciativa</t>
  </si>
  <si>
    <t>L'aportació de l'estudiant és determinant</t>
  </si>
  <si>
    <t>L'aportació de l'estudiant és mínima</t>
  </si>
  <si>
    <t>Manca de claredat, organització i síntesi el discurs, i no s'ajusta al temps indicat</t>
  </si>
  <si>
    <t xml:space="preserve">El discurs mostra greus deficiències o bé no s'ajusta al temps indicat </t>
  </si>
  <si>
    <t>El discurs mostra greus deficiències i no s'ajusta en absolut al temps indicat</t>
  </si>
  <si>
    <t>La qualitat i l'ús dels recursos de suport és professional, acurada i rigorosa, tant a nivell de continguts com de disseny.</t>
  </si>
  <si>
    <t>La qualitat i l'ús dels recursos de suport  és correcte,  tant a nivell de continguts com de disseny.</t>
  </si>
  <si>
    <t>La qualitat i l'ús dels recursos de suport  és correcte o bé a nivell de continguts o bé a nivell de disseny.</t>
  </si>
  <si>
    <t>La qualitat i l'ús dels recursos de suport  és pobra, tant a nivell de continguts com de disseny.</t>
  </si>
  <si>
    <t>La qualitat i l'ús dels recursos de suport  és deficient, tant a nivell de continguts com de disseny.</t>
  </si>
  <si>
    <t>Els estudiants identifiquen correctament les preguntes i donen respostes concretes i detallades</t>
  </si>
  <si>
    <t>Els estudiants identifiquen les preguntes i donen resposta concretes, tot i que sense massa detall</t>
  </si>
  <si>
    <t>Els estudiants tenen dificultats per identificar les preguntes i donen respostes poc concretes</t>
  </si>
  <si>
    <t>Els estudiants no identifiquen  les preguntes o no son capaços de donar-hi resposta</t>
  </si>
  <si>
    <t>Els estudiants disposen d'excel·lents d'habilitats comunicatives, verbals i no verbals</t>
  </si>
  <si>
    <t>Els estudiants disposen de correctes habilitats comunicatives, verbals i no verbals</t>
  </si>
  <si>
    <t>Els estudiants disposen de poques habilitats comunicatives, verbals i no verbals</t>
  </si>
  <si>
    <t>Els estudiants disposen d'habilitats comunicatives poc desenvolupades</t>
  </si>
  <si>
    <t>Els estudiants presenten unes habilitats comunicatives molt deficients</t>
  </si>
  <si>
    <t>Segueix l'estructura/apartats requerits a la guia de l'estudiant i presenta una acurada ortografia i sintaxis</t>
  </si>
  <si>
    <t>Presenta deficiències lleus a l'estructura/apartats requerits en la guia de l'estudiant i en ortografia i sintaxis</t>
  </si>
  <si>
    <t>No presenta amb coherència l'estructura/apartats requerits i presenta errors importants en ortografia i sintaxis</t>
  </si>
  <si>
    <t>Presenta deficiències en de l'estructura, no inclou la totalitat d'apartats i presenta deficiències significatives en l'ortografia i sintaxis</t>
  </si>
  <si>
    <t>Tutor/a acadèmic:</t>
  </si>
  <si>
    <t>Corrector/a:</t>
  </si>
  <si>
    <t>Tutor/a d'empresa:</t>
  </si>
  <si>
    <t>ÍTEMS</t>
  </si>
  <si>
    <t>Resultats</t>
  </si>
  <si>
    <t>Conclusions</t>
  </si>
  <si>
    <t>Segueix l'estructura/apartats requerits a la guia de l'estudiant i presenta una bona ortografia i sintaxis en gran part de la memòria</t>
  </si>
  <si>
    <t xml:space="preserve">Marc teòric </t>
  </si>
  <si>
    <t xml:space="preserve">Es presenten de forma detallada resultats significatius en coherència amb el plantejament inicial del projecte i s'interpreten amb profunditat </t>
  </si>
  <si>
    <t xml:space="preserve">Es presenten alguns resultats significatius  en coherència amb el plantejament inicial del projecte i s'interpreten amb profunditat </t>
  </si>
  <si>
    <t xml:space="preserve">Es presenten resultats poc significatius en coherència amb el plantejament inicial del projecte i s'interpreten amb superficialitat </t>
  </si>
  <si>
    <t xml:space="preserve">Es presenten resultats poc significatius en coherència amb el plantejament inicial del projecte i s'interpreten amb greus deficiències </t>
  </si>
  <si>
    <t>Es presenten resultats que no estan alienats amb el plantejament inicial del projecte i no s'interpreten</t>
  </si>
  <si>
    <t>Planteja perfectament els objectius i s'assoleixen tots amb escreix</t>
  </si>
  <si>
    <t xml:space="preserve">Planteja correctament els objectius i se n'assoleixen alguns </t>
  </si>
  <si>
    <t xml:space="preserve">Planteja els objectius amb algunes carències i se n'assoleixen alguns </t>
  </si>
  <si>
    <t xml:space="preserve">Els objectius estan mal plantejats i se n'assoleixen alguns </t>
  </si>
  <si>
    <t xml:space="preserve">Els objectius estan mal plantejats i no se n'assoleix cap </t>
  </si>
  <si>
    <t xml:space="preserve">Objectius </t>
  </si>
  <si>
    <t>2,4-0</t>
  </si>
  <si>
    <t>Recull i presenta de forma detallada tots els aspectes  requerits:                                                                                                 -Resposta als objectius del projecte                     -Aportació del projecte a l'empresa                                                                                                                                                              -Limitacions del projecte                                                                       -Futures accions</t>
  </si>
  <si>
    <t>Recull i presenta de forma detallada alguns dels aspectes  requerits:                                                                                                -Resposta als objectius del projecte                     -Aportació del projecte a l'empresa                                                                                                                                                              -Limitacions del projecte                                                                       -Futures accions</t>
  </si>
  <si>
    <t>Recull i presenta alguns dels aspectes  requerits:                                                                                                                       -Resposta als objectius del projecte                     -Aportació del projecte a l'empresa                                                                                                                                                              -Limitacions del projecte                                                                       -Futures accions</t>
  </si>
  <si>
    <t>Recull i presenta alguns dels aspectes  requerits amb greus deficiències:                                                                               -Resposta als objectius del projecte                     -Aportació del projecte a l'empresa                                                                                                                                                              -Limitacions del projecte                                                                       -Futures accions</t>
  </si>
  <si>
    <t>No recull ni presenta cap dels aspectes  requerits:                                                                                                                                -Resposta als objectius del projecte                     -Aportació del projecte a l'empresa                                                                                                                                                              -Limitacions del projecte                                                                       -Futures accions</t>
  </si>
  <si>
    <t>Pla de treball</t>
  </si>
  <si>
    <t xml:space="preserve">Descriu escassament algunes de les fases per al desenvolupament del projecte, incloent els instruments i tècniques de recollida d'informació amb greus deficiències </t>
  </si>
  <si>
    <t xml:space="preserve">Descriu de forma detallada totes les fases per al desenvolupament del projecte, incloent els instruments i tècniques de recollida d'informació                                                                                                                                                                                                                                </t>
  </si>
  <si>
    <t xml:space="preserve">Descriu de forma detallada la majoria de fases per al desenvolupament del projecte, incloent els instruments i tècniques de recollida d'informació                                                        </t>
  </si>
  <si>
    <t xml:space="preserve">Descriu de forma general la majoria de les fases per al desenvolupament del projecte, incloent els instruments i tècniques de recollida d'informació amb certes deficiències </t>
  </si>
  <si>
    <t xml:space="preserve">No descriu les fases per al desenvolupament del projecte ni inclou els instruments i tècniques de recollida d'informació   </t>
  </si>
  <si>
    <t>Valoració global</t>
  </si>
  <si>
    <t>NOTA sobre 10</t>
  </si>
  <si>
    <t>Recull i presenta alguns dels aspectes  requerits amb greus deficiències:                                                                               -Resposta als objectius del projecte                                       -Aportació del projecte a l'empresa                                                                                                                                                              -Limitacions del projecte                                                                       -Futures accions</t>
  </si>
  <si>
    <t>Recull i presenta de forma detallada tots els aspectes  requerits:                                                                                                 -Resposta als objectius del projecte                                          -Aportació del projecte a l'empresa                                                                                                                                                              -Limitacions del projecte                                                                       -Futures accions</t>
  </si>
  <si>
    <t>Recull i presenta de forma detallada alguns dels aspectes  requerits:                                                                                                -Resposta als objectius del projecte                                          -Aportació del projecte a l'empresa                                                                                                                                                              -Limitacions del projecte                                                                       -Futures accions</t>
  </si>
  <si>
    <t>Recull i presenta alguns dels aspectes  requerits:                                                                                                                       -Resposta als objectius del projecte                                                          -Aportació del projecte a l'empresa                                                                                                                                                              -Limitacions del projecte                                                                       -Futures accions</t>
  </si>
  <si>
    <t>No recull ni presenta cap dels aspectes  requerits:                                                                                                                                -Resposta als objectius del projecte                                                            -Aportació del projecte a l'empresa                                                                                                                                                              -Limitacions del projecte                                                                       -Futures accions</t>
  </si>
  <si>
    <t>Recull i presenta de forma detallada tots els aspectes  requerits:                                                                                                 -Situació actual                                                                        -Fases del projecte                                                               -Resposta als objectius del projecte                                                                                                                                          -Aportació del projecte a l'empresa                                                                                                                                                              -Limitacions del projecte                                                                       -Futures accions</t>
  </si>
  <si>
    <t>Recull i presenta de forma detallada alguns dels aspectes  requerits:                                                                                                -Situació actual                                                                        -Fases del projecte                                                               -Resposta als objectius del projecte                                                                                                                                          -Aportació del projecte a l'empresa                                                                                                                                                              -Limitacions del projecte                                                                       -Futures accions</t>
  </si>
  <si>
    <t>Recull i presenta alguns dels aspectes  requerits:                                                                                                                       -Situació actual                                                                        -Fases del projecte                                                               -Resposta als objectius del projecte                                                                                                                                          -Aportació del projecte a l'empresa                                                                                                                                                              -Limitacions del projecte                                                                       -Futures accions</t>
  </si>
  <si>
    <t>Recull i presenta alguns dels aspectes  requerits amb greus deficiències:                                                                               -Situació actual                                                                        -Fases del projecte                                                               -Resposta als objectius del projecte                                                                                                                                          -Aportació del projecte a l'empresa                                                                                                                                                              -Limitacions del projecte                                                                       -Futures accions</t>
  </si>
  <si>
    <t>No recull ni presenta cap dels aspectes  requerits:                                                                                                                                -Situació actual                                                                        -Fases del projecte                                                               -Resposta als objectius del projecte                                                                                                                                          -Aportació del projecte a l'empresa                                                                                                                                                              -Limitacions del projecte                                                                       -Futures accions</t>
  </si>
  <si>
    <t>Recull i presenta de forma detallada tots els aspectes  requerits:                                                                                                 -Resposta als objectius del projecte                                           -Aportació del projecte a l'empresa                                                                                                                                                              -Limitacions del projecte                                                                       -Futures accions</t>
  </si>
  <si>
    <t>Recull i presenta de forma detallada alguns dels aspectes  requerits:                                                                                                -Resposta als objectius del projecte                                      -Aportació del projecte a l'empresa                                                                                                                                                              -Limitacions del projecte                                                                       -Futures accions</t>
  </si>
  <si>
    <t>Recull i presenta alguns dels aspectes  requerits:                                                                                                                       -Resposta als objectius del projecte                                      -Aportació del projecte a l'empresa                                                                                                                                                              -Limitacions del projecte                                                                       -Futures accions</t>
  </si>
  <si>
    <t>No recull ni presenta cap dels aspectes  requerits:                                                                                                                                -Resposta als objectius del projecte                                     -Aportació del projecte a l'empresa                                                                                                                                                              -Limitacions del projecte                                                                       -Futures accions</t>
  </si>
  <si>
    <t xml:space="preserve">AVALUACIÓ DEL PROCÉS </t>
  </si>
  <si>
    <t>AVALUACIÓ DEL PROCÉS</t>
  </si>
  <si>
    <t>AVALUACIÓ DEL PROCÉS (només tutors/es)*</t>
  </si>
  <si>
    <t>El discurs es mostra amb absoluta claredat, organitzat i sintetitzat ajustant-se al temps indicat</t>
  </si>
  <si>
    <t>Els estudiants no identifiquen i no són capaços de donar una resposta concreta</t>
  </si>
  <si>
    <t>Comunicació verbal i no verbal</t>
  </si>
  <si>
    <t>La qualitat i l'ús dels recursos de suport és professional, acurada i rigorosa, tant a nivell de continguts com de disseny</t>
  </si>
  <si>
    <t>La qualitat i l'ús dels recursos de suport  és correcte,  tant a nivell de continguts com de disseny</t>
  </si>
  <si>
    <t>La qualitat i l'ús dels recursos de suport  és correcte o bé a nivell de continguts o bé a nivell de disseny</t>
  </si>
  <si>
    <t>La qualitat i l'ús dels recursos de suport  és pobra, tant a nivell de continguts com de disseny</t>
  </si>
  <si>
    <t>La qualitat i l'ús dels recursos de suport  és deficient, tant a nivell de continguts com de disseny</t>
  </si>
  <si>
    <t>Idoneïtat de resposta a les preguntes del tribunal</t>
  </si>
  <si>
    <t>Recull amb rigurositat científica els conceptes clau, autors/es i teories principals, així com l'estat actual de l'objecte d'estudi i el seu context. S'inclouen referències científiques</t>
  </si>
  <si>
    <t>Recull majoritàriament els conceptes clau, autors/es i teories principals, així com l'estat actual de l'objecte d'estudi i el seu context. S'inclouen referències científiques</t>
  </si>
  <si>
    <t>Recull amb deficiències els conceptes clau, autors/es i teories principals, així com l'estat actual de l'objecte d'estudi i el seu context. S'inclouen referències científiques</t>
  </si>
  <si>
    <t>Greus deficiències en la definició dels conceptes clau, autors/es i teories principals, així com l'estat actual de l'objecte d'estudi i el seu context. S'inclouen referències no científiques</t>
  </si>
  <si>
    <t>Inexistència de definició dels conceptes clau, autors/es i teories principals, així com l'estat actual de l'objecte d'estudi i el seu context. No s'inclou cap tipus de referències</t>
  </si>
  <si>
    <t>Marc teòric</t>
  </si>
  <si>
    <t>Objectius</t>
  </si>
  <si>
    <t>Codi del projecte:</t>
  </si>
  <si>
    <t>Cal indicar les notes per a cada ítem a les caselles marcades en gris</t>
  </si>
  <si>
    <t>Cal indicar els noms dels estudiants a la casella gris, ordenats alfabèticament</t>
  </si>
  <si>
    <t>Nom i cognoms d'estudiant 1</t>
  </si>
  <si>
    <t>Nom i cognoms d'estudiant 2</t>
  </si>
  <si>
    <t>Nom i cognoms d'estudiant 3</t>
  </si>
  <si>
    <t>Valorar individualment a les caselles en gris</t>
  </si>
  <si>
    <t>Cal justificar les avaluacions de cada apartat i, en casos d'observacions individuals, indicar el nom de l'estudiant</t>
  </si>
  <si>
    <t>*Un estudiant amb una qualificació final inferior al 5 no pot optar a la reavaluació, si altres membres del seu grup de TFG han obtingut una avaluació igual o superior al 5.</t>
  </si>
  <si>
    <t>*Només poden optar a reavaluació els TFG que tinguin una nota entre 4 i 4.99</t>
  </si>
  <si>
    <t>*Si l'avaluació de dos dels membres del tribunal és inferior al 5, el TFG no pot ser aprovat malgrat que la mitjana final sigui igual o superior a 5. En aquest cas, la nota final serà de 4.5, com a màxim.</t>
  </si>
  <si>
    <t>En cas que el TFG hagi obtingut una qualificació igual o major a 9, si creus que seria mereixedor d'una Matrícula d'Honor, marca amb una creu la següent casella en gris:</t>
  </si>
  <si>
    <t>Aquesta valoració es tindrà en compte a l'hora de l'assignació final de matrícules d'honor entre tots aquells TFGs que hagin obtingut una qualificació final igual o superior a 9. Només un 5% d'aquests TFGs podran rebre aquesta distinció.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</si>
</sst>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8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8"/>
      <color theme="0"/>
      <name val="Steradian Light"/>
      <family val="3"/>
    </font>
    <font>
      <b/>
      <sz val="8"/>
      <color rgb="FF000000"/>
      <name val="Steradian Light"/>
      <family val="3"/>
    </font>
    <font>
      <sz val="8"/>
      <color rgb="FF000000"/>
      <name val="Steradian Light"/>
      <family val="3"/>
    </font>
    <font>
      <sz val="8"/>
      <name val="Steradian Light"/>
      <family val="3"/>
    </font>
    <font>
      <b/>
      <sz val="12"/>
      <color theme="1"/>
      <name val="Steradian Light"/>
      <family val="3"/>
    </font>
    <font>
      <b/>
      <sz val="11"/>
      <color theme="1"/>
      <name val="Steradian Light"/>
      <family val="3"/>
    </font>
    <font>
      <b/>
      <sz val="10"/>
      <color theme="1"/>
      <name val="Steradian Light"/>
      <family val="3"/>
    </font>
    <font>
      <sz val="10"/>
      <color theme="1"/>
      <name val="Steradian Light"/>
      <family val="3"/>
    </font>
    <font>
      <sz val="11"/>
      <color theme="1"/>
      <name val="Steradian Light"/>
      <family val="3"/>
    </font>
    <font>
      <b/>
      <sz val="8"/>
      <name val="Steradian Light"/>
      <family val="3"/>
    </font>
    <font>
      <sz val="11"/>
      <name val="Steradian Light"/>
      <family val="3"/>
    </font>
    <font>
      <sz val="11"/>
      <color rgb="FFFF0000"/>
      <name val="Calibri"/>
      <family val="2"/>
      <scheme val="minor"/>
    </font>
    <font>
      <sz val="10"/>
      <color rgb="FFFF0000"/>
      <name val="Steradian Light"/>
      <family val="3"/>
    </font>
    <font>
      <sz val="8"/>
      <color theme="1"/>
      <name val="Steradian Light"/>
      <family val="3"/>
    </font>
    <font>
      <sz val="11"/>
      <color rgb="FFFF0000"/>
      <name val="Steradian Light"/>
      <family val="3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7529F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03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right" vertical="top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center" vertical="center" wrapText="1"/>
    </xf>
    <xf numFmtId="1" fontId="15" fillId="0" borderId="1" xfId="0" applyNumberFormat="1" applyFont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 applyProtection="1">
      <alignment vertical="center"/>
      <protection locked="0"/>
    </xf>
    <xf numFmtId="2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" xfId="0" applyNumberFormat="1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12" fillId="6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2" fontId="6" fillId="5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right"/>
    </xf>
    <xf numFmtId="1" fontId="7" fillId="0" borderId="0" xfId="0" applyNumberFormat="1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0" fontId="16" fillId="6" borderId="0" xfId="0" applyFont="1" applyFill="1" applyBorder="1" applyAlignment="1" applyProtection="1">
      <alignment horizontal="left" vertical="top"/>
      <protection locked="0"/>
    </xf>
    <xf numFmtId="0" fontId="16" fillId="6" borderId="0" xfId="0" applyFont="1" applyFill="1" applyAlignment="1" applyProtection="1">
      <protection locked="0"/>
    </xf>
    <xf numFmtId="0" fontId="20" fillId="0" borderId="0" xfId="0" applyFont="1" applyAlignment="1" applyProtection="1">
      <alignment vertical="center"/>
    </xf>
  </cellXfs>
  <cellStyles count="1">
    <cellStyle name="Normal" xfId="0" builtinId="0"/>
  </cellStyles>
  <dxfs count="30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zoomScale="85" zoomScaleNormal="85" workbookViewId="0">
      <pane ySplit="6" topLeftCell="A7" activePane="bottomLeft" state="frozen"/>
      <selection pane="bottomLeft" activeCell="C9" sqref="C9"/>
    </sheetView>
  </sheetViews>
  <sheetFormatPr baseColWidth="10" defaultColWidth="11.42578125" defaultRowHeight="15.75" x14ac:dyDescent="0.25"/>
  <cols>
    <col min="1" max="1" width="24.140625" style="34" customWidth="1"/>
    <col min="2" max="2" width="15.85546875" style="35" customWidth="1"/>
    <col min="3" max="7" width="31.42578125" style="34" customWidth="1"/>
    <col min="8" max="8" width="21.28515625" style="35" customWidth="1"/>
    <col min="9" max="10" width="15.7109375" style="33" customWidth="1"/>
    <col min="11" max="11" width="14.42578125" style="33" customWidth="1"/>
    <col min="12" max="12" width="11.42578125" style="33"/>
    <col min="13" max="16384" width="11.42578125" style="34"/>
  </cols>
  <sheetData>
    <row r="1" spans="1:12" s="28" customFormat="1" ht="13.5" x14ac:dyDescent="0.25">
      <c r="A1" s="27" t="s">
        <v>8</v>
      </c>
      <c r="B1" s="25"/>
      <c r="H1" s="29"/>
      <c r="I1" s="30"/>
      <c r="J1" s="30"/>
      <c r="K1" s="30"/>
      <c r="L1" s="30"/>
    </row>
    <row r="2" spans="1:12" s="28" customFormat="1" ht="13.5" x14ac:dyDescent="0.25">
      <c r="A2" s="27" t="s">
        <v>125</v>
      </c>
      <c r="B2" s="25"/>
      <c r="H2" s="29"/>
      <c r="I2" s="30"/>
      <c r="J2" s="30"/>
      <c r="K2" s="30"/>
      <c r="L2" s="30"/>
    </row>
    <row r="3" spans="1:12" s="28" customFormat="1" ht="13.5" x14ac:dyDescent="0.25">
      <c r="A3" s="27" t="s">
        <v>59</v>
      </c>
      <c r="B3" s="25"/>
      <c r="H3" s="29"/>
      <c r="L3" s="30"/>
    </row>
    <row r="4" spans="1:12" s="28" customFormat="1" x14ac:dyDescent="0.25">
      <c r="B4" s="31"/>
      <c r="H4" s="29"/>
      <c r="I4" s="32" t="s">
        <v>127</v>
      </c>
      <c r="J4" s="30"/>
      <c r="K4" s="30"/>
      <c r="L4" s="33"/>
    </row>
    <row r="5" spans="1:12" ht="22.5" x14ac:dyDescent="0.25">
      <c r="F5" s="32" t="s">
        <v>126</v>
      </c>
      <c r="I5" s="12" t="s">
        <v>128</v>
      </c>
      <c r="J5" s="12" t="s">
        <v>129</v>
      </c>
      <c r="K5" s="12" t="s">
        <v>130</v>
      </c>
    </row>
    <row r="6" spans="1:12" x14ac:dyDescent="0.25">
      <c r="A6" s="11" t="s">
        <v>62</v>
      </c>
      <c r="B6" s="12" t="s">
        <v>9</v>
      </c>
      <c r="C6" s="13" t="s">
        <v>0</v>
      </c>
      <c r="D6" s="13" t="s">
        <v>21</v>
      </c>
      <c r="E6" s="13" t="s">
        <v>22</v>
      </c>
      <c r="F6" s="13" t="s">
        <v>23</v>
      </c>
      <c r="G6" s="13" t="s">
        <v>78</v>
      </c>
      <c r="H6" s="12" t="s">
        <v>91</v>
      </c>
      <c r="I6" s="22"/>
      <c r="J6" s="22"/>
      <c r="K6" s="22"/>
    </row>
    <row r="7" spans="1:12" x14ac:dyDescent="0.25">
      <c r="A7" s="10" t="s">
        <v>10</v>
      </c>
      <c r="B7" s="9">
        <v>60</v>
      </c>
      <c r="C7" s="9"/>
      <c r="D7" s="9"/>
      <c r="E7" s="9"/>
      <c r="F7" s="9"/>
      <c r="G7" s="9"/>
      <c r="H7" s="9"/>
      <c r="I7" s="9"/>
      <c r="J7" s="9"/>
      <c r="K7" s="9"/>
    </row>
    <row r="8" spans="1:12" ht="45" x14ac:dyDescent="0.25">
      <c r="A8" s="11" t="s">
        <v>11</v>
      </c>
      <c r="B8" s="12">
        <v>10</v>
      </c>
      <c r="C8" s="14" t="s">
        <v>55</v>
      </c>
      <c r="D8" s="15" t="s">
        <v>65</v>
      </c>
      <c r="E8" s="15" t="s">
        <v>56</v>
      </c>
      <c r="F8" s="14" t="s">
        <v>57</v>
      </c>
      <c r="G8" s="14" t="s">
        <v>58</v>
      </c>
      <c r="H8" s="23"/>
      <c r="I8" s="36">
        <f>$H8</f>
        <v>0</v>
      </c>
      <c r="J8" s="36">
        <f t="shared" ref="J8:K13" si="0">$H8</f>
        <v>0</v>
      </c>
      <c r="K8" s="36">
        <f t="shared" si="0"/>
        <v>0</v>
      </c>
    </row>
    <row r="9" spans="1:12" ht="22.5" x14ac:dyDescent="0.25">
      <c r="A9" s="11" t="s">
        <v>77</v>
      </c>
      <c r="B9" s="12">
        <v>10</v>
      </c>
      <c r="C9" s="14" t="s">
        <v>72</v>
      </c>
      <c r="D9" s="14" t="s">
        <v>73</v>
      </c>
      <c r="E9" s="15" t="s">
        <v>74</v>
      </c>
      <c r="F9" s="14" t="s">
        <v>75</v>
      </c>
      <c r="G9" s="14" t="s">
        <v>76</v>
      </c>
      <c r="H9" s="23"/>
      <c r="I9" s="36">
        <f>$H9</f>
        <v>0</v>
      </c>
      <c r="J9" s="36">
        <f t="shared" si="0"/>
        <v>0</v>
      </c>
      <c r="K9" s="36">
        <f t="shared" si="0"/>
        <v>0</v>
      </c>
    </row>
    <row r="10" spans="1:12" ht="59.25" customHeight="1" x14ac:dyDescent="0.25">
      <c r="A10" s="11" t="s">
        <v>66</v>
      </c>
      <c r="B10" s="12">
        <v>10</v>
      </c>
      <c r="C10" s="14" t="s">
        <v>118</v>
      </c>
      <c r="D10" s="14" t="s">
        <v>119</v>
      </c>
      <c r="E10" s="14" t="s">
        <v>120</v>
      </c>
      <c r="F10" s="14" t="s">
        <v>121</v>
      </c>
      <c r="G10" s="14" t="s">
        <v>122</v>
      </c>
      <c r="H10" s="23"/>
      <c r="I10" s="36">
        <f>$H10</f>
        <v>0</v>
      </c>
      <c r="J10" s="36">
        <f t="shared" si="0"/>
        <v>0</v>
      </c>
      <c r="K10" s="36">
        <f t="shared" si="0"/>
        <v>0</v>
      </c>
    </row>
    <row r="11" spans="1:12" ht="60" customHeight="1" x14ac:dyDescent="0.25">
      <c r="A11" s="11" t="s">
        <v>84</v>
      </c>
      <c r="B11" s="12">
        <v>10</v>
      </c>
      <c r="C11" s="15" t="s">
        <v>86</v>
      </c>
      <c r="D11" s="15" t="s">
        <v>87</v>
      </c>
      <c r="E11" s="15" t="s">
        <v>88</v>
      </c>
      <c r="F11" s="15" t="s">
        <v>85</v>
      </c>
      <c r="G11" s="15" t="s">
        <v>89</v>
      </c>
      <c r="H11" s="23"/>
      <c r="I11" s="36">
        <f t="shared" ref="I11:I12" si="1">$H11</f>
        <v>0</v>
      </c>
      <c r="J11" s="36">
        <f t="shared" si="0"/>
        <v>0</v>
      </c>
      <c r="K11" s="36">
        <f t="shared" si="0"/>
        <v>0</v>
      </c>
    </row>
    <row r="12" spans="1:12" ht="56.25" x14ac:dyDescent="0.25">
      <c r="A12" s="11" t="s">
        <v>63</v>
      </c>
      <c r="B12" s="12">
        <v>10</v>
      </c>
      <c r="C12" s="15" t="s">
        <v>67</v>
      </c>
      <c r="D12" s="15" t="s">
        <v>68</v>
      </c>
      <c r="E12" s="15" t="s">
        <v>69</v>
      </c>
      <c r="F12" s="15" t="s">
        <v>70</v>
      </c>
      <c r="G12" s="15" t="s">
        <v>71</v>
      </c>
      <c r="H12" s="23"/>
      <c r="I12" s="36">
        <f t="shared" si="1"/>
        <v>0</v>
      </c>
      <c r="J12" s="36">
        <f t="shared" si="0"/>
        <v>0</v>
      </c>
      <c r="K12" s="36">
        <f t="shared" si="0"/>
        <v>0</v>
      </c>
    </row>
    <row r="13" spans="1:12" ht="72" customHeight="1" x14ac:dyDescent="0.25">
      <c r="A13" s="11" t="s">
        <v>64</v>
      </c>
      <c r="B13" s="12">
        <v>10</v>
      </c>
      <c r="C13" s="15" t="s">
        <v>102</v>
      </c>
      <c r="D13" s="15" t="s">
        <v>103</v>
      </c>
      <c r="E13" s="15" t="s">
        <v>104</v>
      </c>
      <c r="F13" s="15" t="s">
        <v>92</v>
      </c>
      <c r="G13" s="15" t="s">
        <v>105</v>
      </c>
      <c r="H13" s="23"/>
      <c r="I13" s="36">
        <f>$H13</f>
        <v>0</v>
      </c>
      <c r="J13" s="36">
        <f>$H13</f>
        <v>0</v>
      </c>
      <c r="K13" s="36">
        <f t="shared" si="0"/>
        <v>0</v>
      </c>
    </row>
    <row r="14" spans="1:12" x14ac:dyDescent="0.25">
      <c r="A14" s="10" t="s">
        <v>12</v>
      </c>
      <c r="B14" s="9">
        <v>15</v>
      </c>
      <c r="C14" s="9"/>
      <c r="D14" s="9"/>
      <c r="E14" s="9"/>
      <c r="F14" s="9"/>
      <c r="G14" s="9"/>
      <c r="H14" s="9"/>
      <c r="I14" s="10"/>
      <c r="J14" s="10"/>
      <c r="K14" s="10"/>
    </row>
    <row r="15" spans="1:12" ht="33.75" x14ac:dyDescent="0.25">
      <c r="A15" s="11" t="s">
        <v>13</v>
      </c>
      <c r="B15" s="12">
        <v>4</v>
      </c>
      <c r="C15" s="14" t="s">
        <v>109</v>
      </c>
      <c r="D15" s="15" t="s">
        <v>2</v>
      </c>
      <c r="E15" s="15" t="s">
        <v>38</v>
      </c>
      <c r="F15" s="14" t="s">
        <v>39</v>
      </c>
      <c r="G15" s="14" t="s">
        <v>40</v>
      </c>
      <c r="H15" s="37" t="s">
        <v>131</v>
      </c>
      <c r="I15" s="23"/>
      <c r="J15" s="23"/>
      <c r="K15" s="23"/>
    </row>
    <row r="16" spans="1:12" ht="39" customHeight="1" x14ac:dyDescent="0.25">
      <c r="A16" s="11" t="s">
        <v>111</v>
      </c>
      <c r="B16" s="12">
        <v>5</v>
      </c>
      <c r="C16" s="14" t="s">
        <v>50</v>
      </c>
      <c r="D16" s="14" t="s">
        <v>51</v>
      </c>
      <c r="E16" s="14" t="s">
        <v>52</v>
      </c>
      <c r="F16" s="14" t="s">
        <v>53</v>
      </c>
      <c r="G16" s="14" t="s">
        <v>54</v>
      </c>
      <c r="H16" s="37" t="s">
        <v>131</v>
      </c>
      <c r="I16" s="23"/>
      <c r="J16" s="23"/>
      <c r="K16" s="23"/>
    </row>
    <row r="17" spans="1:11" ht="39.75" customHeight="1" x14ac:dyDescent="0.25">
      <c r="A17" s="11" t="s">
        <v>14</v>
      </c>
      <c r="B17" s="12">
        <v>2</v>
      </c>
      <c r="C17" s="14" t="s">
        <v>112</v>
      </c>
      <c r="D17" s="14" t="s">
        <v>113</v>
      </c>
      <c r="E17" s="14" t="s">
        <v>114</v>
      </c>
      <c r="F17" s="14" t="s">
        <v>115</v>
      </c>
      <c r="G17" s="14" t="s">
        <v>116</v>
      </c>
      <c r="H17" s="37" t="s">
        <v>131</v>
      </c>
      <c r="I17" s="23"/>
      <c r="J17" s="23"/>
      <c r="K17" s="23"/>
    </row>
    <row r="18" spans="1:11" ht="39.75" customHeight="1" x14ac:dyDescent="0.25">
      <c r="A18" s="11" t="s">
        <v>117</v>
      </c>
      <c r="B18" s="12">
        <v>4</v>
      </c>
      <c r="C18" s="14" t="s">
        <v>46</v>
      </c>
      <c r="D18" s="14" t="s">
        <v>47</v>
      </c>
      <c r="E18" s="14" t="s">
        <v>48</v>
      </c>
      <c r="F18" s="14" t="s">
        <v>110</v>
      </c>
      <c r="G18" s="14" t="s">
        <v>49</v>
      </c>
      <c r="H18" s="37" t="s">
        <v>131</v>
      </c>
      <c r="I18" s="23"/>
      <c r="J18" s="23"/>
      <c r="K18" s="23"/>
    </row>
    <row r="19" spans="1:11" ht="32.25" customHeight="1" x14ac:dyDescent="0.25">
      <c r="A19" s="38" t="s">
        <v>106</v>
      </c>
      <c r="B19" s="39">
        <v>25</v>
      </c>
      <c r="C19" s="39"/>
      <c r="D19" s="39"/>
      <c r="E19" s="39"/>
      <c r="F19" s="39"/>
      <c r="G19" s="39"/>
      <c r="H19" s="39"/>
      <c r="I19" s="40"/>
      <c r="J19" s="40"/>
      <c r="K19" s="40"/>
    </row>
    <row r="20" spans="1:11" ht="29.25" customHeight="1" x14ac:dyDescent="0.25">
      <c r="A20" s="1" t="s">
        <v>16</v>
      </c>
      <c r="B20" s="2">
        <v>5</v>
      </c>
      <c r="C20" s="3" t="s">
        <v>24</v>
      </c>
      <c r="D20" s="3" t="s">
        <v>25</v>
      </c>
      <c r="E20" s="3" t="s">
        <v>26</v>
      </c>
      <c r="F20" s="3" t="s">
        <v>27</v>
      </c>
      <c r="G20" s="3" t="s">
        <v>28</v>
      </c>
      <c r="H20" s="37" t="s">
        <v>131</v>
      </c>
      <c r="I20" s="23"/>
      <c r="J20" s="23"/>
      <c r="K20" s="23"/>
    </row>
    <row r="21" spans="1:11" ht="32.25" customHeight="1" x14ac:dyDescent="0.25">
      <c r="A21" s="1" t="s">
        <v>17</v>
      </c>
      <c r="B21" s="2">
        <v>5</v>
      </c>
      <c r="C21" s="3" t="s">
        <v>29</v>
      </c>
      <c r="D21" s="3" t="s">
        <v>30</v>
      </c>
      <c r="E21" s="3" t="s">
        <v>31</v>
      </c>
      <c r="F21" s="3" t="s">
        <v>32</v>
      </c>
      <c r="G21" s="3" t="s">
        <v>33</v>
      </c>
      <c r="H21" s="37" t="s">
        <v>131</v>
      </c>
      <c r="I21" s="23"/>
      <c r="J21" s="23"/>
      <c r="K21" s="23"/>
    </row>
    <row r="22" spans="1:11" ht="27" x14ac:dyDescent="0.25">
      <c r="A22" s="1" t="s">
        <v>18</v>
      </c>
      <c r="B22" s="2">
        <v>10</v>
      </c>
      <c r="C22" s="3" t="s">
        <v>1</v>
      </c>
      <c r="D22" s="4" t="s">
        <v>3</v>
      </c>
      <c r="E22" s="4" t="s">
        <v>4</v>
      </c>
      <c r="F22" s="4" t="s">
        <v>34</v>
      </c>
      <c r="G22" s="4" t="s">
        <v>35</v>
      </c>
      <c r="H22" s="37" t="s">
        <v>131</v>
      </c>
      <c r="I22" s="23"/>
      <c r="J22" s="23"/>
      <c r="K22" s="23"/>
    </row>
    <row r="23" spans="1:11" ht="42.75" customHeight="1" x14ac:dyDescent="0.25">
      <c r="A23" s="1" t="s">
        <v>19</v>
      </c>
      <c r="B23" s="2">
        <v>5</v>
      </c>
      <c r="C23" s="3" t="s">
        <v>36</v>
      </c>
      <c r="D23" s="4" t="s">
        <v>6</v>
      </c>
      <c r="E23" s="4" t="s">
        <v>7</v>
      </c>
      <c r="F23" s="4" t="s">
        <v>37</v>
      </c>
      <c r="G23" s="4" t="s">
        <v>5</v>
      </c>
      <c r="H23" s="37" t="s">
        <v>131</v>
      </c>
      <c r="I23" s="23"/>
      <c r="J23" s="23"/>
      <c r="K23" s="23"/>
    </row>
    <row r="24" spans="1:11" ht="17.25" thickBot="1" x14ac:dyDescent="0.3">
      <c r="A24" s="5"/>
      <c r="B24" s="6"/>
      <c r="C24" s="7"/>
      <c r="D24" s="8"/>
      <c r="E24" s="8"/>
      <c r="F24" s="8"/>
      <c r="G24" s="17" t="s">
        <v>20</v>
      </c>
      <c r="H24" s="41"/>
      <c r="I24" s="24">
        <f>((B8*I8)+(B9*I9)+(B10*I10)+(B11*I11)+(B12*I12)+(B13*I13)+(B15*I15)+(B16*I16)+(B17*I17)+(B18*I18)+(B20*I20)+(B21*I21)+(B22*I22)+(B23*I23))/100</f>
        <v>0</v>
      </c>
      <c r="J24" s="24">
        <f>((B8*J8)+(B9*J9)+(B10*J10)+(B11*J11)+(B12*J12)+(B13*J13)+(B15*J15)+(B16*J16)+(B17*J17)+(B18*J18)+(B20*J20)+(B21*J21)+(B22*J22)+(B23*J23))/100</f>
        <v>0</v>
      </c>
      <c r="K24" s="24">
        <f>((B8*K8)+(B9*K9)+(B10*K10)+(B11*K11)+(B12*K12)+(B13*K13)+(B15*K15)+(B16*K16)+(B17*K17)+(B18*K18)+(B20*K20)+(B21*K21)+(B22*K22)+(B23*K23))/100</f>
        <v>0</v>
      </c>
    </row>
    <row r="25" spans="1:11" x14ac:dyDescent="0.25">
      <c r="C25" s="41"/>
      <c r="D25" s="41"/>
      <c r="E25" s="41"/>
      <c r="F25" s="41"/>
      <c r="H25" s="34"/>
    </row>
    <row r="26" spans="1:11" ht="104.25" customHeight="1" x14ac:dyDescent="0.3">
      <c r="A26" s="54" t="s">
        <v>132</v>
      </c>
      <c r="B26" s="54"/>
      <c r="C26" s="55"/>
      <c r="D26" s="55"/>
      <c r="E26" s="55"/>
      <c r="F26" s="55"/>
      <c r="G26" s="55"/>
      <c r="H26" s="55"/>
    </row>
    <row r="28" spans="1:11" s="33" customFormat="1" ht="15.75" customHeight="1" x14ac:dyDescent="0.25">
      <c r="A28" s="56" t="s">
        <v>136</v>
      </c>
      <c r="B28" s="44"/>
      <c r="G28" s="23"/>
      <c r="H28" s="44"/>
    </row>
    <row r="29" spans="1:11" s="33" customFormat="1" x14ac:dyDescent="0.25">
      <c r="A29" s="56" t="s">
        <v>137</v>
      </c>
      <c r="B29" s="44"/>
      <c r="H29" s="44"/>
    </row>
  </sheetData>
  <sheetProtection algorithmName="SHA-512" hashValue="4+6/Xz0x1JeXmdvIi5Ovfsb/5NrvR73Oa70laTvR2hsHvorfBZ3DKugkAeAnbdfSSt4+CGvue0DQfgDDmePq1w==" saltValue="WvHHxrNT6jFNVXG9ZTjCwA==" spinCount="100000" sheet="1"/>
  <mergeCells count="1">
    <mergeCell ref="A26:H26"/>
  </mergeCells>
  <conditionalFormatting sqref="I24:K24">
    <cfRule type="cellIs" dxfId="29" priority="6" operator="between">
      <formula>0</formula>
      <formula>4.99</formula>
    </cfRule>
  </conditionalFormatting>
  <conditionalFormatting sqref="I24:K24">
    <cfRule type="cellIs" dxfId="28" priority="1" operator="equal">
      <formula>0</formula>
    </cfRule>
    <cfRule type="cellIs" dxfId="27" priority="2" operator="lessThan">
      <formula>5</formula>
    </cfRule>
    <cfRule type="cellIs" dxfId="26" priority="3" operator="greaterThan">
      <formula>5</formula>
    </cfRule>
    <cfRule type="containsBlanks" dxfId="25" priority="4">
      <formula>LEN(TRIM(I24))=0</formula>
    </cfRule>
    <cfRule type="cellIs" dxfId="24" priority="5" operator="between">
      <formula>0</formula>
      <formula>4.99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"/>
  <sheetViews>
    <sheetView zoomScale="85" zoomScaleNormal="85" workbookViewId="0">
      <pane ySplit="5" topLeftCell="A6" activePane="bottomLeft" state="frozen"/>
      <selection pane="bottomLeft" activeCell="C11" sqref="C11"/>
    </sheetView>
  </sheetViews>
  <sheetFormatPr baseColWidth="10" defaultColWidth="11.42578125" defaultRowHeight="15.75" x14ac:dyDescent="0.25"/>
  <cols>
    <col min="1" max="1" width="20.7109375" style="33" customWidth="1"/>
    <col min="2" max="2" width="20.7109375" style="44" customWidth="1"/>
    <col min="3" max="7" width="31.42578125" style="33" customWidth="1"/>
    <col min="8" max="8" width="19.140625" style="44" customWidth="1"/>
    <col min="9" max="9" width="12.85546875" style="33" customWidth="1"/>
    <col min="10" max="10" width="13.140625" style="33" customWidth="1"/>
    <col min="11" max="11" width="13.28515625" style="33" customWidth="1"/>
    <col min="12" max="16384" width="11.42578125" style="33"/>
  </cols>
  <sheetData>
    <row r="1" spans="1:11" s="30" customFormat="1" ht="13.5" x14ac:dyDescent="0.25">
      <c r="A1" s="27" t="s">
        <v>8</v>
      </c>
      <c r="B1" s="26"/>
      <c r="H1" s="42"/>
    </row>
    <row r="2" spans="1:11" s="30" customFormat="1" ht="13.5" x14ac:dyDescent="0.25">
      <c r="A2" s="27" t="s">
        <v>61</v>
      </c>
      <c r="B2" s="26"/>
      <c r="H2" s="42"/>
    </row>
    <row r="3" spans="1:11" s="30" customFormat="1" ht="13.5" x14ac:dyDescent="0.25">
      <c r="A3" s="27"/>
      <c r="B3" s="43"/>
      <c r="H3" s="42"/>
      <c r="I3" s="32" t="s">
        <v>127</v>
      </c>
      <c r="J3" s="28"/>
      <c r="K3" s="28"/>
    </row>
    <row r="4" spans="1:11" ht="33.75" x14ac:dyDescent="0.25">
      <c r="F4" s="32" t="s">
        <v>126</v>
      </c>
      <c r="I4" s="12" t="s">
        <v>128</v>
      </c>
      <c r="J4" s="12" t="s">
        <v>129</v>
      </c>
      <c r="K4" s="12" t="s">
        <v>130</v>
      </c>
    </row>
    <row r="5" spans="1:11" x14ac:dyDescent="0.25">
      <c r="A5" s="11" t="s">
        <v>62</v>
      </c>
      <c r="B5" s="12" t="s">
        <v>9</v>
      </c>
      <c r="C5" s="13" t="s">
        <v>0</v>
      </c>
      <c r="D5" s="13" t="s">
        <v>21</v>
      </c>
      <c r="E5" s="13" t="s">
        <v>22</v>
      </c>
      <c r="F5" s="13" t="s">
        <v>23</v>
      </c>
      <c r="G5" s="13" t="s">
        <v>78</v>
      </c>
      <c r="H5" s="12" t="s">
        <v>91</v>
      </c>
      <c r="I5" s="22"/>
      <c r="J5" s="22"/>
      <c r="K5" s="22"/>
    </row>
    <row r="6" spans="1:11" x14ac:dyDescent="0.25">
      <c r="A6" s="10" t="s">
        <v>10</v>
      </c>
      <c r="B6" s="9">
        <v>50</v>
      </c>
      <c r="C6" s="9"/>
      <c r="D6" s="9"/>
      <c r="E6" s="9"/>
      <c r="F6" s="9"/>
      <c r="G6" s="9"/>
      <c r="H6" s="9"/>
      <c r="I6" s="9"/>
      <c r="J6" s="9"/>
      <c r="K6" s="9"/>
    </row>
    <row r="7" spans="1:11" ht="90" x14ac:dyDescent="0.25">
      <c r="A7" s="18" t="s">
        <v>90</v>
      </c>
      <c r="B7" s="19">
        <v>50</v>
      </c>
      <c r="C7" s="15" t="s">
        <v>97</v>
      </c>
      <c r="D7" s="15" t="s">
        <v>98</v>
      </c>
      <c r="E7" s="15" t="s">
        <v>99</v>
      </c>
      <c r="F7" s="15" t="s">
        <v>100</v>
      </c>
      <c r="G7" s="15" t="s">
        <v>101</v>
      </c>
      <c r="H7" s="23"/>
      <c r="I7" s="36">
        <f>H7</f>
        <v>0</v>
      </c>
      <c r="J7" s="36">
        <f>H7</f>
        <v>0</v>
      </c>
      <c r="K7" s="36">
        <f>H7</f>
        <v>0</v>
      </c>
    </row>
    <row r="8" spans="1:11" ht="22.5" x14ac:dyDescent="0.25">
      <c r="A8" s="38" t="s">
        <v>107</v>
      </c>
      <c r="B8" s="39">
        <v>50</v>
      </c>
      <c r="C8" s="39"/>
      <c r="D8" s="39"/>
      <c r="E8" s="39"/>
      <c r="F8" s="39"/>
      <c r="G8" s="39"/>
      <c r="H8" s="39"/>
      <c r="I8" s="40"/>
      <c r="J8" s="40"/>
      <c r="K8" s="40"/>
    </row>
    <row r="9" spans="1:11" ht="33.75" customHeight="1" x14ac:dyDescent="0.25">
      <c r="A9" s="11" t="s">
        <v>16</v>
      </c>
      <c r="B9" s="16">
        <v>10</v>
      </c>
      <c r="C9" s="14" t="s">
        <v>24</v>
      </c>
      <c r="D9" s="14" t="s">
        <v>25</v>
      </c>
      <c r="E9" s="14" t="s">
        <v>26</v>
      </c>
      <c r="F9" s="14" t="s">
        <v>27</v>
      </c>
      <c r="G9" s="14" t="s">
        <v>28</v>
      </c>
      <c r="H9" s="37" t="s">
        <v>131</v>
      </c>
      <c r="I9" s="23"/>
      <c r="J9" s="23"/>
      <c r="K9" s="23"/>
    </row>
    <row r="10" spans="1:11" ht="39.75" customHeight="1" x14ac:dyDescent="0.25">
      <c r="A10" s="11" t="s">
        <v>17</v>
      </c>
      <c r="B10" s="16">
        <v>10</v>
      </c>
      <c r="C10" s="14" t="s">
        <v>29</v>
      </c>
      <c r="D10" s="14" t="s">
        <v>30</v>
      </c>
      <c r="E10" s="14" t="s">
        <v>31</v>
      </c>
      <c r="F10" s="14" t="s">
        <v>32</v>
      </c>
      <c r="G10" s="14" t="s">
        <v>33</v>
      </c>
      <c r="H10" s="37" t="s">
        <v>131</v>
      </c>
      <c r="I10" s="23"/>
      <c r="J10" s="23"/>
      <c r="K10" s="23"/>
    </row>
    <row r="11" spans="1:11" ht="37.5" customHeight="1" x14ac:dyDescent="0.25">
      <c r="A11" s="11" t="s">
        <v>18</v>
      </c>
      <c r="B11" s="16">
        <v>15</v>
      </c>
      <c r="C11" s="14" t="s">
        <v>1</v>
      </c>
      <c r="D11" s="15" t="s">
        <v>3</v>
      </c>
      <c r="E11" s="15" t="s">
        <v>4</v>
      </c>
      <c r="F11" s="15" t="s">
        <v>34</v>
      </c>
      <c r="G11" s="15" t="s">
        <v>35</v>
      </c>
      <c r="H11" s="37" t="s">
        <v>131</v>
      </c>
      <c r="I11" s="23"/>
      <c r="J11" s="23"/>
      <c r="K11" s="23"/>
    </row>
    <row r="12" spans="1:11" ht="42.75" customHeight="1" x14ac:dyDescent="0.25">
      <c r="A12" s="11" t="s">
        <v>19</v>
      </c>
      <c r="B12" s="16">
        <v>15</v>
      </c>
      <c r="C12" s="14" t="s">
        <v>36</v>
      </c>
      <c r="D12" s="15" t="s">
        <v>6</v>
      </c>
      <c r="E12" s="15" t="s">
        <v>7</v>
      </c>
      <c r="F12" s="15" t="s">
        <v>37</v>
      </c>
      <c r="G12" s="15" t="s">
        <v>5</v>
      </c>
      <c r="H12" s="37" t="s">
        <v>131</v>
      </c>
      <c r="I12" s="23"/>
      <c r="J12" s="23"/>
      <c r="K12" s="23"/>
    </row>
    <row r="13" spans="1:11" ht="17.25" thickBot="1" x14ac:dyDescent="0.3">
      <c r="A13" s="45"/>
      <c r="B13" s="46"/>
      <c r="C13" s="47"/>
      <c r="D13" s="48"/>
      <c r="E13" s="48"/>
      <c r="F13" s="48"/>
      <c r="G13" s="17" t="s">
        <v>20</v>
      </c>
      <c r="H13" s="33"/>
      <c r="I13" s="24">
        <f>((B7*I7)+(B9*I9)+(B10*I10)+(B11*I11)+(B12*I12))/100</f>
        <v>0</v>
      </c>
      <c r="J13" s="24">
        <f>((B7*J7)+(B9*J9)+(B10*J10)+(B11*J11)+(B12*J12))/100</f>
        <v>0</v>
      </c>
      <c r="K13" s="24">
        <f>((B7*K7)+(B9*K9)+(B10*K10)+(B11*K11)+(B12*K12))/100</f>
        <v>0</v>
      </c>
    </row>
    <row r="14" spans="1:11" x14ac:dyDescent="0.3">
      <c r="C14" s="49"/>
      <c r="D14" s="49"/>
      <c r="E14" s="49"/>
      <c r="F14" s="49"/>
      <c r="H14" s="33"/>
    </row>
    <row r="15" spans="1:11" ht="104.25" customHeight="1" x14ac:dyDescent="0.3">
      <c r="A15" s="54" t="s">
        <v>132</v>
      </c>
      <c r="B15" s="54"/>
      <c r="C15" s="55"/>
      <c r="D15" s="55"/>
      <c r="E15" s="55"/>
      <c r="F15" s="55"/>
      <c r="G15" s="55"/>
      <c r="H15" s="55"/>
    </row>
  </sheetData>
  <sheetProtection password="CBFD" sheet="1" objects="1" scenarios="1"/>
  <mergeCells count="1">
    <mergeCell ref="A15:H15"/>
  </mergeCells>
  <conditionalFormatting sqref="I13:K13">
    <cfRule type="cellIs" dxfId="23" priority="6" operator="between">
      <formula>0</formula>
      <formula>4.99</formula>
    </cfRule>
  </conditionalFormatting>
  <conditionalFormatting sqref="I13:K13">
    <cfRule type="cellIs" dxfId="22" priority="1" operator="equal">
      <formula>0</formula>
    </cfRule>
    <cfRule type="cellIs" dxfId="21" priority="2" operator="lessThan">
      <formula>5</formula>
    </cfRule>
    <cfRule type="cellIs" dxfId="20" priority="3" operator="greaterThan">
      <formula>5</formula>
    </cfRule>
    <cfRule type="containsBlanks" dxfId="19" priority="4">
      <formula>LEN(TRIM(I13))=0</formula>
    </cfRule>
    <cfRule type="cellIs" dxfId="18" priority="5" operator="between">
      <formula>0</formula>
      <formula>4.99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tabSelected="1" zoomScale="85" zoomScaleNormal="85" workbookViewId="0">
      <pane ySplit="6" topLeftCell="A7" activePane="bottomLeft" state="frozen"/>
      <selection pane="bottomLeft" activeCell="C10" sqref="C10"/>
    </sheetView>
  </sheetViews>
  <sheetFormatPr baseColWidth="10" defaultColWidth="11.42578125" defaultRowHeight="15.75" x14ac:dyDescent="0.25"/>
  <cols>
    <col min="1" max="1" width="20.7109375" style="33" customWidth="1"/>
    <col min="2" max="2" width="20.7109375" style="44" customWidth="1"/>
    <col min="3" max="7" width="31.42578125" style="33" customWidth="1"/>
    <col min="8" max="8" width="20.7109375" style="44" customWidth="1"/>
    <col min="9" max="10" width="13" style="33" customWidth="1"/>
    <col min="11" max="11" width="12.7109375" style="33" customWidth="1"/>
    <col min="12" max="16384" width="11.42578125" style="33"/>
  </cols>
  <sheetData>
    <row r="1" spans="1:11" s="30" customFormat="1" ht="13.5" x14ac:dyDescent="0.25">
      <c r="A1" s="27" t="s">
        <v>8</v>
      </c>
      <c r="B1" s="26"/>
      <c r="H1" s="42"/>
    </row>
    <row r="2" spans="1:11" s="30" customFormat="1" ht="13.5" x14ac:dyDescent="0.25">
      <c r="A2" s="27" t="s">
        <v>125</v>
      </c>
      <c r="B2" s="26"/>
      <c r="H2" s="42"/>
    </row>
    <row r="3" spans="1:11" s="30" customFormat="1" ht="13.5" x14ac:dyDescent="0.25">
      <c r="A3" s="27" t="s">
        <v>60</v>
      </c>
      <c r="B3" s="26"/>
      <c r="H3" s="42"/>
    </row>
    <row r="4" spans="1:11" s="30" customFormat="1" ht="13.5" x14ac:dyDescent="0.25">
      <c r="B4" s="43"/>
      <c r="H4" s="42"/>
      <c r="I4" s="32" t="s">
        <v>127</v>
      </c>
      <c r="J4" s="28"/>
      <c r="K4" s="28"/>
    </row>
    <row r="5" spans="1:11" ht="33.75" x14ac:dyDescent="0.25">
      <c r="F5" s="32" t="s">
        <v>126</v>
      </c>
      <c r="I5" s="12" t="s">
        <v>128</v>
      </c>
      <c r="J5" s="12" t="s">
        <v>129</v>
      </c>
      <c r="K5" s="12" t="s">
        <v>130</v>
      </c>
    </row>
    <row r="6" spans="1:11" x14ac:dyDescent="0.25">
      <c r="A6" s="11" t="s">
        <v>62</v>
      </c>
      <c r="B6" s="12" t="s">
        <v>9</v>
      </c>
      <c r="C6" s="13" t="s">
        <v>0</v>
      </c>
      <c r="D6" s="13" t="s">
        <v>21</v>
      </c>
      <c r="E6" s="13" t="s">
        <v>22</v>
      </c>
      <c r="F6" s="13" t="s">
        <v>23</v>
      </c>
      <c r="G6" s="13" t="s">
        <v>78</v>
      </c>
      <c r="H6" s="12" t="s">
        <v>91</v>
      </c>
      <c r="I6" s="22"/>
      <c r="J6" s="22"/>
      <c r="K6" s="22"/>
    </row>
    <row r="7" spans="1:11" x14ac:dyDescent="0.25">
      <c r="A7" s="10" t="s">
        <v>10</v>
      </c>
      <c r="B7" s="9">
        <v>80</v>
      </c>
      <c r="C7" s="9"/>
      <c r="D7" s="9"/>
      <c r="E7" s="9"/>
      <c r="F7" s="9"/>
      <c r="G7" s="9"/>
      <c r="H7" s="9"/>
      <c r="I7" s="9"/>
      <c r="J7" s="9"/>
      <c r="K7" s="9"/>
    </row>
    <row r="8" spans="1:11" ht="45" x14ac:dyDescent="0.25">
      <c r="A8" s="11" t="s">
        <v>11</v>
      </c>
      <c r="B8" s="16">
        <v>10</v>
      </c>
      <c r="C8" s="14" t="s">
        <v>55</v>
      </c>
      <c r="D8" s="15" t="s">
        <v>65</v>
      </c>
      <c r="E8" s="15" t="s">
        <v>56</v>
      </c>
      <c r="F8" s="14" t="s">
        <v>57</v>
      </c>
      <c r="G8" s="14" t="s">
        <v>58</v>
      </c>
      <c r="H8" s="23"/>
      <c r="I8" s="36">
        <f t="shared" ref="I8:I13" si="0">$H8</f>
        <v>0</v>
      </c>
      <c r="J8" s="36">
        <f t="shared" ref="J8:K13" si="1">$H8</f>
        <v>0</v>
      </c>
      <c r="K8" s="36">
        <f t="shared" si="1"/>
        <v>0</v>
      </c>
    </row>
    <row r="9" spans="1:11" ht="22.5" x14ac:dyDescent="0.25">
      <c r="A9" s="11" t="s">
        <v>77</v>
      </c>
      <c r="B9" s="16">
        <v>10</v>
      </c>
      <c r="C9" s="14" t="s">
        <v>72</v>
      </c>
      <c r="D9" s="14" t="s">
        <v>73</v>
      </c>
      <c r="E9" s="15" t="s">
        <v>74</v>
      </c>
      <c r="F9" s="14" t="s">
        <v>75</v>
      </c>
      <c r="G9" s="14" t="s">
        <v>76</v>
      </c>
      <c r="H9" s="23"/>
      <c r="I9" s="36">
        <f t="shared" si="0"/>
        <v>0</v>
      </c>
      <c r="J9" s="36">
        <f t="shared" si="1"/>
        <v>0</v>
      </c>
      <c r="K9" s="36">
        <f t="shared" si="1"/>
        <v>0</v>
      </c>
    </row>
    <row r="10" spans="1:11" ht="60" customHeight="1" x14ac:dyDescent="0.25">
      <c r="A10" s="11" t="s">
        <v>66</v>
      </c>
      <c r="B10" s="16">
        <v>15</v>
      </c>
      <c r="C10" s="14" t="s">
        <v>118</v>
      </c>
      <c r="D10" s="14" t="s">
        <v>119</v>
      </c>
      <c r="E10" s="14" t="s">
        <v>120</v>
      </c>
      <c r="F10" s="14" t="s">
        <v>121</v>
      </c>
      <c r="G10" s="14" t="s">
        <v>122</v>
      </c>
      <c r="H10" s="23"/>
      <c r="I10" s="36">
        <f t="shared" si="0"/>
        <v>0</v>
      </c>
      <c r="J10" s="36">
        <f>$H10</f>
        <v>0</v>
      </c>
      <c r="K10" s="36">
        <f t="shared" si="1"/>
        <v>0</v>
      </c>
    </row>
    <row r="11" spans="1:11" ht="56.25" x14ac:dyDescent="0.25">
      <c r="A11" s="11" t="s">
        <v>84</v>
      </c>
      <c r="B11" s="16">
        <v>15</v>
      </c>
      <c r="C11" s="15" t="s">
        <v>86</v>
      </c>
      <c r="D11" s="15" t="s">
        <v>87</v>
      </c>
      <c r="E11" s="15" t="s">
        <v>88</v>
      </c>
      <c r="F11" s="15" t="s">
        <v>85</v>
      </c>
      <c r="G11" s="15" t="s">
        <v>89</v>
      </c>
      <c r="H11" s="23"/>
      <c r="I11" s="36">
        <f t="shared" si="0"/>
        <v>0</v>
      </c>
      <c r="J11" s="36">
        <f t="shared" si="1"/>
        <v>0</v>
      </c>
      <c r="K11" s="36">
        <f t="shared" si="1"/>
        <v>0</v>
      </c>
    </row>
    <row r="12" spans="1:11" ht="56.25" x14ac:dyDescent="0.25">
      <c r="A12" s="11" t="s">
        <v>63</v>
      </c>
      <c r="B12" s="16">
        <v>15</v>
      </c>
      <c r="C12" s="15" t="s">
        <v>67</v>
      </c>
      <c r="D12" s="15" t="s">
        <v>68</v>
      </c>
      <c r="E12" s="15" t="s">
        <v>69</v>
      </c>
      <c r="F12" s="15" t="s">
        <v>70</v>
      </c>
      <c r="G12" s="15" t="s">
        <v>71</v>
      </c>
      <c r="H12" s="23"/>
      <c r="I12" s="36">
        <f t="shared" si="0"/>
        <v>0</v>
      </c>
      <c r="J12" s="36">
        <f t="shared" si="1"/>
        <v>0</v>
      </c>
      <c r="K12" s="36">
        <f t="shared" si="1"/>
        <v>0</v>
      </c>
    </row>
    <row r="13" spans="1:11" ht="75.75" customHeight="1" x14ac:dyDescent="0.25">
      <c r="A13" s="11" t="s">
        <v>64</v>
      </c>
      <c r="B13" s="16">
        <v>15</v>
      </c>
      <c r="C13" s="15" t="s">
        <v>93</v>
      </c>
      <c r="D13" s="15" t="s">
        <v>94</v>
      </c>
      <c r="E13" s="15" t="s">
        <v>95</v>
      </c>
      <c r="F13" s="15" t="s">
        <v>92</v>
      </c>
      <c r="G13" s="15" t="s">
        <v>96</v>
      </c>
      <c r="H13" s="23"/>
      <c r="I13" s="36">
        <f t="shared" si="0"/>
        <v>0</v>
      </c>
      <c r="J13" s="36">
        <f>$H13</f>
        <v>0</v>
      </c>
      <c r="K13" s="36">
        <f t="shared" si="1"/>
        <v>0</v>
      </c>
    </row>
    <row r="14" spans="1:11" x14ac:dyDescent="0.25">
      <c r="A14" s="10" t="s">
        <v>12</v>
      </c>
      <c r="B14" s="9">
        <v>20</v>
      </c>
      <c r="C14" s="9"/>
      <c r="D14" s="9"/>
      <c r="E14" s="9"/>
      <c r="F14" s="9"/>
      <c r="G14" s="9"/>
      <c r="H14" s="9"/>
      <c r="I14" s="10"/>
      <c r="J14" s="10"/>
      <c r="K14" s="10"/>
    </row>
    <row r="15" spans="1:11" ht="36.75" customHeight="1" x14ac:dyDescent="0.25">
      <c r="A15" s="11" t="s">
        <v>13</v>
      </c>
      <c r="B15" s="20">
        <v>5</v>
      </c>
      <c r="C15" s="14" t="s">
        <v>109</v>
      </c>
      <c r="D15" s="15" t="s">
        <v>2</v>
      </c>
      <c r="E15" s="15" t="s">
        <v>38</v>
      </c>
      <c r="F15" s="14" t="s">
        <v>39</v>
      </c>
      <c r="G15" s="14" t="s">
        <v>40</v>
      </c>
      <c r="H15" s="37" t="s">
        <v>131</v>
      </c>
      <c r="I15" s="23"/>
      <c r="J15" s="23"/>
      <c r="K15" s="23"/>
    </row>
    <row r="16" spans="1:11" ht="37.5" customHeight="1" x14ac:dyDescent="0.25">
      <c r="A16" s="11" t="s">
        <v>111</v>
      </c>
      <c r="B16" s="20">
        <v>7</v>
      </c>
      <c r="C16" s="14" t="s">
        <v>50</v>
      </c>
      <c r="D16" s="14" t="s">
        <v>51</v>
      </c>
      <c r="E16" s="14" t="s">
        <v>52</v>
      </c>
      <c r="F16" s="14" t="s">
        <v>53</v>
      </c>
      <c r="G16" s="14" t="s">
        <v>54</v>
      </c>
      <c r="H16" s="37" t="s">
        <v>131</v>
      </c>
      <c r="I16" s="23"/>
      <c r="J16" s="23"/>
      <c r="K16" s="23"/>
    </row>
    <row r="17" spans="1:11" ht="39.75" customHeight="1" x14ac:dyDescent="0.25">
      <c r="A17" s="11" t="s">
        <v>14</v>
      </c>
      <c r="B17" s="20">
        <v>3</v>
      </c>
      <c r="C17" s="14" t="s">
        <v>41</v>
      </c>
      <c r="D17" s="14" t="s">
        <v>42</v>
      </c>
      <c r="E17" s="14" t="s">
        <v>43</v>
      </c>
      <c r="F17" s="14" t="s">
        <v>44</v>
      </c>
      <c r="G17" s="14" t="s">
        <v>45</v>
      </c>
      <c r="H17" s="37" t="s">
        <v>131</v>
      </c>
      <c r="I17" s="23"/>
      <c r="J17" s="23"/>
      <c r="K17" s="23"/>
    </row>
    <row r="18" spans="1:11" ht="33.75" x14ac:dyDescent="0.25">
      <c r="A18" s="11" t="s">
        <v>117</v>
      </c>
      <c r="B18" s="20">
        <v>5</v>
      </c>
      <c r="C18" s="14" t="s">
        <v>46</v>
      </c>
      <c r="D18" s="14" t="s">
        <v>47</v>
      </c>
      <c r="E18" s="14" t="s">
        <v>48</v>
      </c>
      <c r="F18" s="14" t="s">
        <v>110</v>
      </c>
      <c r="G18" s="14" t="s">
        <v>49</v>
      </c>
      <c r="H18" s="37" t="s">
        <v>131</v>
      </c>
      <c r="I18" s="23"/>
      <c r="J18" s="23"/>
      <c r="K18" s="23"/>
    </row>
    <row r="19" spans="1:11" ht="17.25" thickBot="1" x14ac:dyDescent="0.3">
      <c r="A19" s="45"/>
      <c r="B19" s="50"/>
      <c r="C19" s="47"/>
      <c r="D19" s="48"/>
      <c r="E19" s="48"/>
      <c r="F19" s="48"/>
      <c r="G19" s="17" t="s">
        <v>20</v>
      </c>
      <c r="H19" s="33"/>
      <c r="I19" s="24">
        <f>((B8*I8)+(B9*I9)+(B10*I10)+(B11*I11)+(B12*I12)+(B13*I13)+(B15*I15)+(B16*I16)+(B17*I17)+(B18*I18))/100</f>
        <v>0</v>
      </c>
      <c r="J19" s="24">
        <f>((B8*J8)+(B9*J9)+(B10*J10)+(B11*J11)+(B12*J12)+(B13*J13)+(B15*J15)+(B16*J16)+(B17*J17)+(B18*J18))/100</f>
        <v>0</v>
      </c>
      <c r="K19" s="24">
        <f>((B8*K8)+(B9*K9)+(B10*K10)+(B11*K11)+(B12*K12)+(B13*K13)+(B15*K15)+(B16*K16)+(B17*K17)+(B18*K18))/100</f>
        <v>0</v>
      </c>
    </row>
    <row r="20" spans="1:11" x14ac:dyDescent="0.3">
      <c r="C20" s="49"/>
      <c r="D20" s="49"/>
      <c r="E20" s="49"/>
      <c r="F20" s="49"/>
      <c r="H20" s="33"/>
    </row>
    <row r="21" spans="1:11" ht="104.25" customHeight="1" x14ac:dyDescent="0.3">
      <c r="A21" s="54" t="s">
        <v>132</v>
      </c>
      <c r="B21" s="54"/>
      <c r="C21" s="55"/>
      <c r="D21" s="55"/>
      <c r="E21" s="55"/>
      <c r="F21" s="55"/>
      <c r="G21" s="55"/>
      <c r="H21" s="55"/>
    </row>
    <row r="23" spans="1:11" ht="15.75" customHeight="1" x14ac:dyDescent="0.25">
      <c r="A23" s="56" t="s">
        <v>136</v>
      </c>
      <c r="G23" s="23"/>
    </row>
    <row r="24" spans="1:11" x14ac:dyDescent="0.25">
      <c r="A24" s="56" t="s">
        <v>137</v>
      </c>
    </row>
  </sheetData>
  <sheetProtection algorithmName="SHA-512" hashValue="cVjfWNRKTMpeCNJBnBpYaia/pLiHzMpoLuBHHtKxnqJgQwKfdo0cLfPxmFbwnQd+rLqOzmtWQ6LQoJs9ZLqOGw==" saltValue="vrxLnfVwoHZS+Jrpmc9YDQ==" spinCount="100000" sheet="1" objects="1" scenarios="1"/>
  <mergeCells count="1">
    <mergeCell ref="A21:H21"/>
  </mergeCells>
  <conditionalFormatting sqref="I19:K19">
    <cfRule type="cellIs" dxfId="17" priority="6" operator="between">
      <formula>0</formula>
      <formula>4.99</formula>
    </cfRule>
  </conditionalFormatting>
  <conditionalFormatting sqref="I19:K19">
    <cfRule type="cellIs" dxfId="16" priority="1" operator="equal">
      <formula>0</formula>
    </cfRule>
    <cfRule type="cellIs" dxfId="15" priority="2" operator="lessThan">
      <formula>5</formula>
    </cfRule>
    <cfRule type="cellIs" dxfId="14" priority="3" operator="greaterThan">
      <formula>5</formula>
    </cfRule>
    <cfRule type="containsBlanks" dxfId="13" priority="4">
      <formula>LEN(TRIM(I19))=0</formula>
    </cfRule>
    <cfRule type="cellIs" dxfId="12" priority="5" operator="between">
      <formula>0</formula>
      <formula>4.99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zoomScale="85" zoomScaleNormal="85" workbookViewId="0">
      <pane ySplit="6" topLeftCell="A7" activePane="bottomLeft" state="frozen"/>
      <selection pane="bottomLeft" activeCell="F19" sqref="F19"/>
    </sheetView>
  </sheetViews>
  <sheetFormatPr baseColWidth="10" defaultColWidth="11.42578125" defaultRowHeight="15.75" x14ac:dyDescent="0.25"/>
  <cols>
    <col min="1" max="1" width="20.7109375" style="33" customWidth="1"/>
    <col min="2" max="2" width="20.7109375" style="44" customWidth="1"/>
    <col min="3" max="7" width="31.42578125" style="33" customWidth="1"/>
    <col min="8" max="8" width="20.7109375" style="44" customWidth="1"/>
    <col min="9" max="9" width="13" style="33" customWidth="1"/>
    <col min="10" max="10" width="13.28515625" style="33" customWidth="1"/>
    <col min="11" max="11" width="12.7109375" style="33" customWidth="1"/>
    <col min="12" max="16384" width="11.42578125" style="33"/>
  </cols>
  <sheetData>
    <row r="1" spans="1:11" s="30" customFormat="1" ht="13.5" x14ac:dyDescent="0.25">
      <c r="A1" s="27" t="s">
        <v>8</v>
      </c>
      <c r="B1" s="26"/>
      <c r="H1" s="42"/>
    </row>
    <row r="2" spans="1:11" s="30" customFormat="1" ht="13.5" x14ac:dyDescent="0.25">
      <c r="A2" s="27" t="s">
        <v>125</v>
      </c>
      <c r="B2" s="26"/>
      <c r="H2" s="42"/>
    </row>
    <row r="3" spans="1:11" s="30" customFormat="1" ht="13.5" x14ac:dyDescent="0.25">
      <c r="A3" s="27" t="s">
        <v>60</v>
      </c>
      <c r="B3" s="26"/>
      <c r="H3" s="42"/>
    </row>
    <row r="4" spans="1:11" s="30" customFormat="1" ht="13.5" x14ac:dyDescent="0.25">
      <c r="B4" s="43"/>
      <c r="H4" s="42"/>
      <c r="I4" s="32" t="s">
        <v>127</v>
      </c>
      <c r="J4" s="28"/>
      <c r="K4" s="28"/>
    </row>
    <row r="5" spans="1:11" ht="33.75" x14ac:dyDescent="0.25">
      <c r="F5" s="32" t="s">
        <v>126</v>
      </c>
      <c r="I5" s="12" t="s">
        <v>128</v>
      </c>
      <c r="J5" s="12" t="s">
        <v>129</v>
      </c>
      <c r="K5" s="12" t="s">
        <v>130</v>
      </c>
    </row>
    <row r="6" spans="1:11" x14ac:dyDescent="0.25">
      <c r="A6" s="11" t="s">
        <v>62</v>
      </c>
      <c r="B6" s="12" t="s">
        <v>9</v>
      </c>
      <c r="C6" s="13" t="s">
        <v>0</v>
      </c>
      <c r="D6" s="13" t="s">
        <v>21</v>
      </c>
      <c r="E6" s="13" t="s">
        <v>22</v>
      </c>
      <c r="F6" s="13" t="s">
        <v>23</v>
      </c>
      <c r="G6" s="13" t="s">
        <v>78</v>
      </c>
      <c r="H6" s="12" t="s">
        <v>91</v>
      </c>
      <c r="I6" s="22"/>
      <c r="J6" s="22"/>
      <c r="K6" s="22"/>
    </row>
    <row r="7" spans="1:11" x14ac:dyDescent="0.25">
      <c r="A7" s="10" t="s">
        <v>10</v>
      </c>
      <c r="B7" s="9">
        <v>80</v>
      </c>
      <c r="C7" s="9"/>
      <c r="D7" s="9"/>
      <c r="E7" s="9"/>
      <c r="F7" s="9"/>
      <c r="G7" s="9"/>
      <c r="H7" s="9"/>
      <c r="I7" s="9"/>
      <c r="J7" s="9"/>
      <c r="K7" s="9"/>
    </row>
    <row r="8" spans="1:11" ht="45" x14ac:dyDescent="0.25">
      <c r="A8" s="11" t="s">
        <v>11</v>
      </c>
      <c r="B8" s="16">
        <v>10</v>
      </c>
      <c r="C8" s="14" t="s">
        <v>55</v>
      </c>
      <c r="D8" s="15" t="s">
        <v>65</v>
      </c>
      <c r="E8" s="15" t="s">
        <v>56</v>
      </c>
      <c r="F8" s="14" t="s">
        <v>57</v>
      </c>
      <c r="G8" s="14" t="s">
        <v>58</v>
      </c>
      <c r="H8" s="23"/>
      <c r="I8" s="36">
        <f t="shared" ref="I8:I13" si="0">$H8</f>
        <v>0</v>
      </c>
      <c r="J8" s="36">
        <f t="shared" ref="J8:K13" si="1">$H8</f>
        <v>0</v>
      </c>
      <c r="K8" s="36">
        <f t="shared" si="1"/>
        <v>0</v>
      </c>
    </row>
    <row r="9" spans="1:11" ht="22.5" x14ac:dyDescent="0.25">
      <c r="A9" s="11" t="s">
        <v>77</v>
      </c>
      <c r="B9" s="16">
        <v>10</v>
      </c>
      <c r="C9" s="14" t="s">
        <v>72</v>
      </c>
      <c r="D9" s="14" t="s">
        <v>73</v>
      </c>
      <c r="E9" s="15" t="s">
        <v>74</v>
      </c>
      <c r="F9" s="14" t="s">
        <v>75</v>
      </c>
      <c r="G9" s="14" t="s">
        <v>76</v>
      </c>
      <c r="H9" s="23"/>
      <c r="I9" s="36">
        <f t="shared" si="0"/>
        <v>0</v>
      </c>
      <c r="J9" s="36">
        <f t="shared" si="1"/>
        <v>0</v>
      </c>
      <c r="K9" s="36">
        <f t="shared" si="1"/>
        <v>0</v>
      </c>
    </row>
    <row r="10" spans="1:11" ht="60" customHeight="1" x14ac:dyDescent="0.25">
      <c r="A10" s="11" t="s">
        <v>66</v>
      </c>
      <c r="B10" s="16">
        <v>15</v>
      </c>
      <c r="C10" s="14" t="s">
        <v>118</v>
      </c>
      <c r="D10" s="14" t="s">
        <v>119</v>
      </c>
      <c r="E10" s="14" t="s">
        <v>120</v>
      </c>
      <c r="F10" s="14" t="s">
        <v>121</v>
      </c>
      <c r="G10" s="14" t="s">
        <v>122</v>
      </c>
      <c r="H10" s="23"/>
      <c r="I10" s="36">
        <f>$H10</f>
        <v>0</v>
      </c>
      <c r="J10" s="36">
        <f t="shared" si="1"/>
        <v>0</v>
      </c>
      <c r="K10" s="36">
        <f t="shared" si="1"/>
        <v>0</v>
      </c>
    </row>
    <row r="11" spans="1:11" ht="56.25" x14ac:dyDescent="0.25">
      <c r="A11" s="11" t="s">
        <v>84</v>
      </c>
      <c r="B11" s="16">
        <v>15</v>
      </c>
      <c r="C11" s="15" t="s">
        <v>86</v>
      </c>
      <c r="D11" s="15" t="s">
        <v>87</v>
      </c>
      <c r="E11" s="15" t="s">
        <v>88</v>
      </c>
      <c r="F11" s="15" t="s">
        <v>85</v>
      </c>
      <c r="G11" s="15" t="s">
        <v>89</v>
      </c>
      <c r="H11" s="23"/>
      <c r="I11" s="36">
        <f t="shared" si="0"/>
        <v>0</v>
      </c>
      <c r="J11" s="36">
        <f t="shared" si="1"/>
        <v>0</v>
      </c>
      <c r="K11" s="36">
        <f t="shared" si="1"/>
        <v>0</v>
      </c>
    </row>
    <row r="12" spans="1:11" ht="56.25" x14ac:dyDescent="0.25">
      <c r="A12" s="11" t="s">
        <v>63</v>
      </c>
      <c r="B12" s="16">
        <v>15</v>
      </c>
      <c r="C12" s="15" t="s">
        <v>67</v>
      </c>
      <c r="D12" s="15" t="s">
        <v>68</v>
      </c>
      <c r="E12" s="15" t="s">
        <v>69</v>
      </c>
      <c r="F12" s="15" t="s">
        <v>70</v>
      </c>
      <c r="G12" s="15" t="s">
        <v>71</v>
      </c>
      <c r="H12" s="23"/>
      <c r="I12" s="36">
        <f t="shared" si="0"/>
        <v>0</v>
      </c>
      <c r="J12" s="36">
        <f t="shared" si="1"/>
        <v>0</v>
      </c>
      <c r="K12" s="36">
        <f t="shared" si="1"/>
        <v>0</v>
      </c>
    </row>
    <row r="13" spans="1:11" ht="75.75" customHeight="1" x14ac:dyDescent="0.25">
      <c r="A13" s="11" t="s">
        <v>64</v>
      </c>
      <c r="B13" s="16">
        <v>15</v>
      </c>
      <c r="C13" s="15" t="s">
        <v>93</v>
      </c>
      <c r="D13" s="15" t="s">
        <v>94</v>
      </c>
      <c r="E13" s="15" t="s">
        <v>95</v>
      </c>
      <c r="F13" s="15" t="s">
        <v>92</v>
      </c>
      <c r="G13" s="15" t="s">
        <v>96</v>
      </c>
      <c r="H13" s="23"/>
      <c r="I13" s="36">
        <f t="shared" si="0"/>
        <v>0</v>
      </c>
      <c r="J13" s="36">
        <f>$H13</f>
        <v>0</v>
      </c>
      <c r="K13" s="36">
        <f t="shared" si="1"/>
        <v>0</v>
      </c>
    </row>
    <row r="14" spans="1:11" x14ac:dyDescent="0.25">
      <c r="A14" s="10" t="s">
        <v>12</v>
      </c>
      <c r="B14" s="9">
        <v>20</v>
      </c>
      <c r="C14" s="9"/>
      <c r="D14" s="9"/>
      <c r="E14" s="9"/>
      <c r="F14" s="9"/>
      <c r="G14" s="9"/>
      <c r="H14" s="9"/>
      <c r="I14" s="10"/>
      <c r="J14" s="10"/>
      <c r="K14" s="10"/>
    </row>
    <row r="15" spans="1:11" ht="36.75" customHeight="1" x14ac:dyDescent="0.25">
      <c r="A15" s="11" t="s">
        <v>13</v>
      </c>
      <c r="B15" s="20">
        <v>5</v>
      </c>
      <c r="C15" s="14" t="s">
        <v>109</v>
      </c>
      <c r="D15" s="15" t="s">
        <v>2</v>
      </c>
      <c r="E15" s="15" t="s">
        <v>38</v>
      </c>
      <c r="F15" s="14" t="s">
        <v>39</v>
      </c>
      <c r="G15" s="14" t="s">
        <v>40</v>
      </c>
      <c r="H15" s="37" t="s">
        <v>131</v>
      </c>
      <c r="I15" s="23"/>
      <c r="J15" s="23"/>
      <c r="K15" s="23"/>
    </row>
    <row r="16" spans="1:11" ht="37.5" customHeight="1" x14ac:dyDescent="0.25">
      <c r="A16" s="11" t="s">
        <v>111</v>
      </c>
      <c r="B16" s="20">
        <v>7</v>
      </c>
      <c r="C16" s="14" t="s">
        <v>50</v>
      </c>
      <c r="D16" s="14" t="s">
        <v>51</v>
      </c>
      <c r="E16" s="14" t="s">
        <v>52</v>
      </c>
      <c r="F16" s="14" t="s">
        <v>53</v>
      </c>
      <c r="G16" s="14" t="s">
        <v>54</v>
      </c>
      <c r="H16" s="37" t="s">
        <v>131</v>
      </c>
      <c r="I16" s="23"/>
      <c r="J16" s="23"/>
      <c r="K16" s="23"/>
    </row>
    <row r="17" spans="1:11" ht="39.75" customHeight="1" x14ac:dyDescent="0.25">
      <c r="A17" s="11" t="s">
        <v>14</v>
      </c>
      <c r="B17" s="20">
        <v>3</v>
      </c>
      <c r="C17" s="14" t="s">
        <v>41</v>
      </c>
      <c r="D17" s="14" t="s">
        <v>42</v>
      </c>
      <c r="E17" s="14" t="s">
        <v>43</v>
      </c>
      <c r="F17" s="14" t="s">
        <v>44</v>
      </c>
      <c r="G17" s="14" t="s">
        <v>45</v>
      </c>
      <c r="H17" s="37" t="s">
        <v>131</v>
      </c>
      <c r="I17" s="23"/>
      <c r="J17" s="23"/>
      <c r="K17" s="23"/>
    </row>
    <row r="18" spans="1:11" ht="33.75" x14ac:dyDescent="0.25">
      <c r="A18" s="11" t="s">
        <v>117</v>
      </c>
      <c r="B18" s="20">
        <v>5</v>
      </c>
      <c r="C18" s="14" t="s">
        <v>46</v>
      </c>
      <c r="D18" s="14" t="s">
        <v>47</v>
      </c>
      <c r="E18" s="14" t="s">
        <v>48</v>
      </c>
      <c r="F18" s="14" t="s">
        <v>110</v>
      </c>
      <c r="G18" s="14" t="s">
        <v>49</v>
      </c>
      <c r="H18" s="37" t="s">
        <v>131</v>
      </c>
      <c r="I18" s="23"/>
      <c r="J18" s="23"/>
      <c r="K18" s="23"/>
    </row>
    <row r="19" spans="1:11" ht="17.25" thickBot="1" x14ac:dyDescent="0.3">
      <c r="A19" s="45"/>
      <c r="B19" s="50"/>
      <c r="C19" s="47"/>
      <c r="D19" s="48"/>
      <c r="E19" s="48"/>
      <c r="F19" s="48"/>
      <c r="G19" s="17" t="s">
        <v>20</v>
      </c>
      <c r="H19" s="33"/>
      <c r="I19" s="24">
        <f>((B8*I8)+(B9*I9)+(B10*I10)+(B11*I11)+(B12*I12)+(B13*I13)+(B15*I15)+(B16*I16)+(B17*I17)+(B18*I18))/100</f>
        <v>0</v>
      </c>
      <c r="J19" s="24">
        <f>((B8*J8)+(B9*J9)+(B10*J10)+(B11*J11)+(B12*J12)+(B13*J13)+(B15*J15)+(B16*J16)+(B17*J17)+(B18*J18))/100</f>
        <v>0</v>
      </c>
      <c r="K19" s="24">
        <f>((B8*K8)+(B9*K9)+(B10*K10)+(B11*K11)+(B12*K12)+(B13*K13)+(B15*K15)+(B16*K16)+(B17*K17)+(B18*K18))/100</f>
        <v>0</v>
      </c>
    </row>
    <row r="20" spans="1:11" x14ac:dyDescent="0.3">
      <c r="C20" s="49"/>
      <c r="D20" s="49"/>
      <c r="E20" s="49"/>
      <c r="F20" s="49"/>
      <c r="H20" s="33"/>
    </row>
    <row r="21" spans="1:11" ht="104.25" customHeight="1" x14ac:dyDescent="0.3">
      <c r="A21" s="54" t="s">
        <v>132</v>
      </c>
      <c r="B21" s="54"/>
      <c r="C21" s="55"/>
      <c r="D21" s="55"/>
      <c r="E21" s="55"/>
      <c r="F21" s="55"/>
      <c r="G21" s="55"/>
      <c r="H21" s="55"/>
    </row>
    <row r="23" spans="1:11" ht="15.75" customHeight="1" x14ac:dyDescent="0.25">
      <c r="A23" s="56" t="s">
        <v>136</v>
      </c>
      <c r="G23" s="23"/>
    </row>
    <row r="24" spans="1:11" x14ac:dyDescent="0.25">
      <c r="A24" s="56" t="s">
        <v>137</v>
      </c>
    </row>
  </sheetData>
  <sheetProtection algorithmName="SHA-512" hashValue="s9EWEctO7JO5wWrFMwwSG8a5Oy/eQejWaoXaOGgXiFhNs35BjJOFLaKCtF+UyrF6gOgMckcCSUxvzTCqDEXSPg==" saltValue="KgB2UBOCHGAEGZUdAFvLJg==" spinCount="100000" sheet="1" objects="1" scenarios="1"/>
  <mergeCells count="1">
    <mergeCell ref="A21:H21"/>
  </mergeCells>
  <conditionalFormatting sqref="I19:K19">
    <cfRule type="cellIs" dxfId="11" priority="6" operator="between">
      <formula>0</formula>
      <formula>4.99</formula>
    </cfRule>
  </conditionalFormatting>
  <conditionalFormatting sqref="I19:K19">
    <cfRule type="cellIs" dxfId="10" priority="1" operator="equal">
      <formula>0</formula>
    </cfRule>
    <cfRule type="cellIs" dxfId="9" priority="2" operator="lessThan">
      <formula>5</formula>
    </cfRule>
    <cfRule type="cellIs" dxfId="8" priority="3" operator="greaterThan">
      <formula>5</formula>
    </cfRule>
    <cfRule type="containsBlanks" dxfId="7" priority="4">
      <formula>LEN(TRIM(I19))=0</formula>
    </cfRule>
    <cfRule type="cellIs" dxfId="6" priority="5" operator="between">
      <formula>0</formula>
      <formula>4.99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5"/>
  <sheetViews>
    <sheetView zoomScale="85" zoomScaleNormal="85" workbookViewId="0">
      <pane ySplit="2" topLeftCell="A18" activePane="bottomLeft" state="frozen"/>
      <selection pane="bottomLeft" activeCell="E5" sqref="E5"/>
    </sheetView>
  </sheetViews>
  <sheetFormatPr baseColWidth="10" defaultColWidth="11.42578125" defaultRowHeight="15" x14ac:dyDescent="0.25"/>
  <cols>
    <col min="1" max="2" width="20.7109375" style="34" customWidth="1"/>
    <col min="3" max="7" width="31.42578125" style="34" customWidth="1"/>
    <col min="8" max="8" width="12.42578125" style="34" customWidth="1"/>
    <col min="9" max="9" width="12.7109375" style="34" customWidth="1"/>
    <col min="10" max="10" width="13" style="34" customWidth="1"/>
    <col min="11" max="16384" width="11.42578125" style="34"/>
  </cols>
  <sheetData>
    <row r="1" spans="1:10" ht="33.75" x14ac:dyDescent="0.25">
      <c r="H1" s="12" t="s">
        <v>128</v>
      </c>
      <c r="I1" s="12" t="s">
        <v>129</v>
      </c>
      <c r="J1" s="12" t="s">
        <v>130</v>
      </c>
    </row>
    <row r="2" spans="1:10" x14ac:dyDescent="0.25">
      <c r="A2" s="11" t="s">
        <v>62</v>
      </c>
      <c r="B2" s="12" t="s">
        <v>9</v>
      </c>
      <c r="C2" s="13" t="s">
        <v>0</v>
      </c>
      <c r="D2" s="13" t="s">
        <v>21</v>
      </c>
      <c r="E2" s="13" t="s">
        <v>22</v>
      </c>
      <c r="F2" s="13" t="s">
        <v>23</v>
      </c>
      <c r="G2" s="13" t="s">
        <v>78</v>
      </c>
      <c r="H2" s="51">
        <f>'TUTOR ACADÈMIC'!I6</f>
        <v>0</v>
      </c>
      <c r="I2" s="51">
        <f>'TUTOR ACADÈMIC'!J6</f>
        <v>0</v>
      </c>
      <c r="J2" s="51">
        <f>'TUTOR ACADÈMIC'!K6</f>
        <v>0</v>
      </c>
    </row>
    <row r="3" spans="1:10" x14ac:dyDescent="0.25">
      <c r="A3" s="10" t="s">
        <v>10</v>
      </c>
      <c r="B3" s="9">
        <v>60</v>
      </c>
      <c r="C3" s="9"/>
      <c r="D3" s="9"/>
      <c r="E3" s="9"/>
      <c r="F3" s="9"/>
      <c r="G3" s="9"/>
      <c r="H3" s="9"/>
      <c r="I3" s="9"/>
      <c r="J3" s="9"/>
    </row>
    <row r="4" spans="1:10" ht="45" x14ac:dyDescent="0.25">
      <c r="A4" s="11" t="s">
        <v>11</v>
      </c>
      <c r="B4" s="12">
        <v>10</v>
      </c>
      <c r="C4" s="14" t="s">
        <v>55</v>
      </c>
      <c r="D4" s="15" t="s">
        <v>65</v>
      </c>
      <c r="E4" s="15" t="s">
        <v>56</v>
      </c>
      <c r="F4" s="14" t="s">
        <v>57</v>
      </c>
      <c r="G4" s="14" t="s">
        <v>58</v>
      </c>
      <c r="H4" s="36">
        <f>0.3*'TUTOR ACADÈMIC'!I24+0.1*'TUTOR EMPRESA'!I7+0.3*'CORRECTOR 1'!I19+0.3*'CORRECTOR 2'!I19</f>
        <v>0</v>
      </c>
      <c r="I4" s="36">
        <f>0.3*'TUTOR ACADÈMIC'!J24+0.1*'TUTOR EMPRESA'!J7+0.3*'CORRECTOR 1'!J19+0.3*'CORRECTOR 2'!J19</f>
        <v>0</v>
      </c>
      <c r="J4" s="36">
        <f>0.3*'TUTOR ACADÈMIC'!K24+0.1*'TUTOR EMPRESA'!J7+0.3*'CORRECTOR 1'!K19+0.3*'CORRECTOR 2'!K19</f>
        <v>0</v>
      </c>
    </row>
    <row r="5" spans="1:10" ht="22.5" x14ac:dyDescent="0.25">
      <c r="A5" s="11" t="s">
        <v>124</v>
      </c>
      <c r="B5" s="12">
        <v>10</v>
      </c>
      <c r="C5" s="14" t="s">
        <v>72</v>
      </c>
      <c r="D5" s="14" t="s">
        <v>73</v>
      </c>
      <c r="E5" s="15" t="s">
        <v>74</v>
      </c>
      <c r="F5" s="14" t="s">
        <v>75</v>
      </c>
      <c r="G5" s="14" t="s">
        <v>76</v>
      </c>
      <c r="H5" s="36">
        <f>0.3*'TUTOR ACADÈMIC'!I9+0.1*'TUTOR EMPRESA'!I7+0.3*'CORRECTOR 1'!I9+0.3*'CORRECTOR 2'!I9</f>
        <v>0</v>
      </c>
      <c r="I5" s="36">
        <f>0.3*'TUTOR ACADÈMIC'!J9+0.1*'TUTOR EMPRESA'!J7+0.3*'CORRECTOR 1'!J9+0.3*'CORRECTOR 2'!J9</f>
        <v>0</v>
      </c>
      <c r="J5" s="36">
        <f>0.3*'TUTOR ACADÈMIC'!K9+0.1*'TUTOR EMPRESA'!K7+0.3*'CORRECTOR 1'!K9+0.3*'CORRECTOR 2'!K9</f>
        <v>0</v>
      </c>
    </row>
    <row r="6" spans="1:10" ht="60.75" customHeight="1" x14ac:dyDescent="0.25">
      <c r="A6" s="11" t="s">
        <v>123</v>
      </c>
      <c r="B6" s="12">
        <v>10</v>
      </c>
      <c r="C6" s="14" t="s">
        <v>118</v>
      </c>
      <c r="D6" s="14" t="s">
        <v>119</v>
      </c>
      <c r="E6" s="14" t="s">
        <v>120</v>
      </c>
      <c r="F6" s="14" t="s">
        <v>121</v>
      </c>
      <c r="G6" s="14" t="s">
        <v>122</v>
      </c>
      <c r="H6" s="36">
        <f>0.3*'TUTOR ACADÈMIC'!I10+0.1*'TUTOR EMPRESA'!I7+0.3*'CORRECTOR 1'!I10+0.3*'CORRECTOR 2'!I10</f>
        <v>0</v>
      </c>
      <c r="I6" s="36">
        <f>0.3*'TUTOR ACADÈMIC'!J10+0.1*'TUTOR EMPRESA'!J7+0.3*'CORRECTOR 1'!J10+0.3*'CORRECTOR 2'!J10</f>
        <v>0</v>
      </c>
      <c r="J6" s="36">
        <f>0.3*'TUTOR ACADÈMIC'!K10+0.1*'TUTOR EMPRESA'!K7+0.3*'CORRECTOR 1'!K10+0.3*'CORRECTOR 2'!K10</f>
        <v>0</v>
      </c>
    </row>
    <row r="7" spans="1:10" ht="56.25" x14ac:dyDescent="0.25">
      <c r="A7" s="11" t="s">
        <v>84</v>
      </c>
      <c r="B7" s="12">
        <v>10</v>
      </c>
      <c r="C7" s="15" t="s">
        <v>86</v>
      </c>
      <c r="D7" s="15" t="s">
        <v>87</v>
      </c>
      <c r="E7" s="15" t="s">
        <v>88</v>
      </c>
      <c r="F7" s="15" t="s">
        <v>85</v>
      </c>
      <c r="G7" s="15" t="s">
        <v>89</v>
      </c>
      <c r="H7" s="36">
        <f>0.3*'TUTOR ACADÈMIC'!I11+0.1*'TUTOR EMPRESA'!I7+0.3*'CORRECTOR 1'!I11+0.3*'CORRECTOR 2'!I11</f>
        <v>0</v>
      </c>
      <c r="I7" s="36">
        <f>0.3*'TUTOR ACADÈMIC'!J11+0.1*'TUTOR EMPRESA'!J7+0.3*'CORRECTOR 1'!J11+0.3*'CORRECTOR 2'!J11</f>
        <v>0</v>
      </c>
      <c r="J7" s="36">
        <f>0.3*'TUTOR ACADÈMIC'!K11+0.1*'TUTOR EMPRESA'!K7+0.3*'CORRECTOR 1'!K11+0.3*'CORRECTOR 2'!K11</f>
        <v>0</v>
      </c>
    </row>
    <row r="8" spans="1:10" ht="56.25" x14ac:dyDescent="0.25">
      <c r="A8" s="11" t="s">
        <v>63</v>
      </c>
      <c r="B8" s="12">
        <v>10</v>
      </c>
      <c r="C8" s="15" t="s">
        <v>67</v>
      </c>
      <c r="D8" s="15" t="s">
        <v>68</v>
      </c>
      <c r="E8" s="15" t="s">
        <v>69</v>
      </c>
      <c r="F8" s="15" t="s">
        <v>70</v>
      </c>
      <c r="G8" s="15" t="s">
        <v>71</v>
      </c>
      <c r="H8" s="36">
        <f>0.3*'TUTOR ACADÈMIC'!I12+0.1*'TUTOR EMPRESA'!I7+0.3*'CORRECTOR 1'!I12+0.3*'CORRECTOR 2'!I12</f>
        <v>0</v>
      </c>
      <c r="I8" s="36">
        <f>0.3*'TUTOR ACADÈMIC'!J12+0.1*'TUTOR EMPRESA'!J7+0.3*'CORRECTOR 1'!J12+0.3*'CORRECTOR 2'!J12</f>
        <v>0</v>
      </c>
      <c r="J8" s="36">
        <f>0.3*'TUTOR ACADÈMIC'!K12+0.1*'TUTOR EMPRESA'!K7+0.3*'CORRECTOR 1'!K12+0.3*'CORRECTOR 2'!K12</f>
        <v>0</v>
      </c>
    </row>
    <row r="9" spans="1:10" ht="70.5" customHeight="1" x14ac:dyDescent="0.25">
      <c r="A9" s="11" t="s">
        <v>64</v>
      </c>
      <c r="B9" s="12">
        <v>10</v>
      </c>
      <c r="C9" s="15" t="s">
        <v>79</v>
      </c>
      <c r="D9" s="15" t="s">
        <v>80</v>
      </c>
      <c r="E9" s="15" t="s">
        <v>81</v>
      </c>
      <c r="F9" s="15" t="s">
        <v>82</v>
      </c>
      <c r="G9" s="15" t="s">
        <v>83</v>
      </c>
      <c r="H9" s="36">
        <f>0.3*'TUTOR ACADÈMIC'!I13+0.1*'TUTOR EMPRESA'!I7+0.3*'CORRECTOR 1'!I13+0.3*'CORRECTOR 2'!I13</f>
        <v>0</v>
      </c>
      <c r="I9" s="36">
        <f>0.3*'TUTOR ACADÈMIC'!J13+0.1*'TUTOR EMPRESA'!J7+0.3*'CORRECTOR 1'!J13+0.3*'CORRECTOR 2'!J13</f>
        <v>0</v>
      </c>
      <c r="J9" s="36">
        <f>0.3*'TUTOR ACADÈMIC'!K13+0.1*'TUTOR EMPRESA'!K7+0.3*'CORRECTOR 1'!K13+0.3*'CORRECTOR 2'!K13</f>
        <v>0</v>
      </c>
    </row>
    <row r="10" spans="1:10" x14ac:dyDescent="0.25">
      <c r="A10" s="10" t="s">
        <v>12</v>
      </c>
      <c r="B10" s="9">
        <v>15</v>
      </c>
      <c r="C10" s="9"/>
      <c r="D10" s="9"/>
      <c r="E10" s="9"/>
      <c r="F10" s="9"/>
      <c r="G10" s="9"/>
      <c r="H10" s="10"/>
      <c r="I10" s="10"/>
      <c r="J10" s="10"/>
    </row>
    <row r="11" spans="1:10" ht="33.75" x14ac:dyDescent="0.25">
      <c r="A11" s="11" t="s">
        <v>13</v>
      </c>
      <c r="B11" s="12">
        <v>4</v>
      </c>
      <c r="C11" s="14" t="s">
        <v>109</v>
      </c>
      <c r="D11" s="15" t="s">
        <v>2</v>
      </c>
      <c r="E11" s="15" t="s">
        <v>38</v>
      </c>
      <c r="F11" s="14" t="s">
        <v>39</v>
      </c>
      <c r="G11" s="14" t="s">
        <v>40</v>
      </c>
      <c r="H11" s="36">
        <f>0.4*'TUTOR ACADÈMIC'!I15+0.3*'CORRECTOR 1'!I15+0.3*'CORRECTOR 2'!I15</f>
        <v>0</v>
      </c>
      <c r="I11" s="36">
        <f>0.4*'TUTOR ACADÈMIC'!J15+0.3*'CORRECTOR 1'!J15+0.3*'CORRECTOR 2'!J15</f>
        <v>0</v>
      </c>
      <c r="J11" s="36">
        <f>0.4*'TUTOR ACADÈMIC'!K15+0.3*'CORRECTOR 1'!K15+0.3*'CORRECTOR 2'!K15</f>
        <v>0</v>
      </c>
    </row>
    <row r="12" spans="1:10" ht="39.75" customHeight="1" x14ac:dyDescent="0.25">
      <c r="A12" s="11" t="s">
        <v>111</v>
      </c>
      <c r="B12" s="12">
        <v>5</v>
      </c>
      <c r="C12" s="14" t="s">
        <v>50</v>
      </c>
      <c r="D12" s="14" t="s">
        <v>51</v>
      </c>
      <c r="E12" s="14" t="s">
        <v>52</v>
      </c>
      <c r="F12" s="14" t="s">
        <v>53</v>
      </c>
      <c r="G12" s="14" t="s">
        <v>54</v>
      </c>
      <c r="H12" s="36">
        <f>0.4*'TUTOR ACADÈMIC'!I16+0.3*'CORRECTOR 1'!I16+0.3*'CORRECTOR 2'!I16</f>
        <v>0</v>
      </c>
      <c r="I12" s="36">
        <f>0.4*'TUTOR ACADÈMIC'!J16+0.3*'CORRECTOR 1'!J16+0.3*'CORRECTOR 2'!J16</f>
        <v>0</v>
      </c>
      <c r="J12" s="36">
        <f>0.4*'TUTOR ACADÈMIC'!K16+0.3*'CORRECTOR 1'!K16+0.3*'CORRECTOR 2'!K16</f>
        <v>0</v>
      </c>
    </row>
    <row r="13" spans="1:10" ht="39" customHeight="1" x14ac:dyDescent="0.25">
      <c r="A13" s="11" t="s">
        <v>14</v>
      </c>
      <c r="B13" s="12">
        <v>2</v>
      </c>
      <c r="C13" s="14" t="s">
        <v>112</v>
      </c>
      <c r="D13" s="14" t="s">
        <v>113</v>
      </c>
      <c r="E13" s="14" t="s">
        <v>114</v>
      </c>
      <c r="F13" s="14" t="s">
        <v>115</v>
      </c>
      <c r="G13" s="14" t="s">
        <v>116</v>
      </c>
      <c r="H13" s="36">
        <f>0.4*'TUTOR ACADÈMIC'!I17+0.3*'CORRECTOR 1'!I17+0.3*'CORRECTOR 2'!I17</f>
        <v>0</v>
      </c>
      <c r="I13" s="36">
        <f>0.4*'TUTOR ACADÈMIC'!J17+0.3*'CORRECTOR 1'!J17+0.3*'CORRECTOR 2'!J17</f>
        <v>0</v>
      </c>
      <c r="J13" s="36">
        <f>0.4*'TUTOR ACADÈMIC'!K17+0.3*'CORRECTOR 1'!K17+0.3*'CORRECTOR 2'!K17</f>
        <v>0</v>
      </c>
    </row>
    <row r="14" spans="1:10" ht="37.5" customHeight="1" x14ac:dyDescent="0.25">
      <c r="A14" s="11" t="s">
        <v>15</v>
      </c>
      <c r="B14" s="12">
        <v>4</v>
      </c>
      <c r="C14" s="14" t="s">
        <v>46</v>
      </c>
      <c r="D14" s="14" t="s">
        <v>47</v>
      </c>
      <c r="E14" s="14" t="s">
        <v>48</v>
      </c>
      <c r="F14" s="14" t="s">
        <v>110</v>
      </c>
      <c r="G14" s="14" t="s">
        <v>49</v>
      </c>
      <c r="H14" s="36">
        <f>0.4*'TUTOR ACADÈMIC'!I18+0.3*'CORRECTOR 1'!I18+0.3*'CORRECTOR 2'!I18</f>
        <v>0</v>
      </c>
      <c r="I14" s="36">
        <f>0.4*'TUTOR ACADÈMIC'!J18+0.3*'CORRECTOR 1'!J18+0.3*'CORRECTOR 2'!J18</f>
        <v>0</v>
      </c>
      <c r="J14" s="36">
        <f>0.4*'TUTOR ACADÈMIC'!K18+0.3*'CORRECTOR 1'!K18+0.3*'CORRECTOR 2'!K18</f>
        <v>0</v>
      </c>
    </row>
    <row r="15" spans="1:10" ht="44.25" customHeight="1" x14ac:dyDescent="0.25">
      <c r="A15" s="38" t="s">
        <v>108</v>
      </c>
      <c r="B15" s="21">
        <v>25</v>
      </c>
      <c r="C15" s="39"/>
      <c r="D15" s="39"/>
      <c r="E15" s="39"/>
      <c r="F15" s="39"/>
      <c r="G15" s="39"/>
      <c r="H15" s="40"/>
      <c r="I15" s="40"/>
      <c r="J15" s="40"/>
    </row>
    <row r="16" spans="1:10" ht="29.25" customHeight="1" x14ac:dyDescent="0.25">
      <c r="A16" s="11" t="s">
        <v>16</v>
      </c>
      <c r="B16" s="12">
        <v>5</v>
      </c>
      <c r="C16" s="14" t="s">
        <v>24</v>
      </c>
      <c r="D16" s="14" t="s">
        <v>25</v>
      </c>
      <c r="E16" s="14" t="s">
        <v>26</v>
      </c>
      <c r="F16" s="14" t="s">
        <v>27</v>
      </c>
      <c r="G16" s="14" t="s">
        <v>28</v>
      </c>
      <c r="H16" s="36">
        <f>0.5*'TUTOR ACADÈMIC'!I20+0.5*'TUTOR EMPRESA'!I9</f>
        <v>0</v>
      </c>
      <c r="I16" s="36">
        <f>0.5*'TUTOR ACADÈMIC'!J20+0.5*'TUTOR EMPRESA'!J9</f>
        <v>0</v>
      </c>
      <c r="J16" s="36">
        <f>0.5*'TUTOR ACADÈMIC'!K20+0.5*'TUTOR EMPRESA'!K9</f>
        <v>0</v>
      </c>
    </row>
    <row r="17" spans="1:10" ht="33.75" x14ac:dyDescent="0.25">
      <c r="A17" s="11" t="s">
        <v>17</v>
      </c>
      <c r="B17" s="12">
        <v>5</v>
      </c>
      <c r="C17" s="14" t="s">
        <v>29</v>
      </c>
      <c r="D17" s="14" t="s">
        <v>30</v>
      </c>
      <c r="E17" s="14" t="s">
        <v>31</v>
      </c>
      <c r="F17" s="14" t="s">
        <v>32</v>
      </c>
      <c r="G17" s="14" t="s">
        <v>33</v>
      </c>
      <c r="H17" s="36">
        <f>0.5*'TUTOR ACADÈMIC'!I21+0.5*'TUTOR EMPRESA'!I10</f>
        <v>0</v>
      </c>
      <c r="I17" s="36">
        <f>0.5*'TUTOR ACADÈMIC'!J21+0.5*'TUTOR EMPRESA'!J10</f>
        <v>0</v>
      </c>
      <c r="J17" s="36">
        <f>0.5*'TUTOR ACADÈMIC'!K21+0.5*'TUTOR EMPRESA'!K10</f>
        <v>0</v>
      </c>
    </row>
    <row r="18" spans="1:10" ht="22.5" x14ac:dyDescent="0.25">
      <c r="A18" s="11" t="s">
        <v>18</v>
      </c>
      <c r="B18" s="12">
        <v>10</v>
      </c>
      <c r="C18" s="14" t="s">
        <v>1</v>
      </c>
      <c r="D18" s="15" t="s">
        <v>3</v>
      </c>
      <c r="E18" s="15" t="s">
        <v>4</v>
      </c>
      <c r="F18" s="15" t="s">
        <v>34</v>
      </c>
      <c r="G18" s="15" t="s">
        <v>35</v>
      </c>
      <c r="H18" s="36">
        <f>0.5*'TUTOR ACADÈMIC'!I22+0.5*'TUTOR EMPRESA'!I11</f>
        <v>0</v>
      </c>
      <c r="I18" s="36">
        <f>0.5*'TUTOR ACADÈMIC'!J22+0.5*'TUTOR EMPRESA'!J11</f>
        <v>0</v>
      </c>
      <c r="J18" s="36">
        <f>0.5*'TUTOR ACADÈMIC'!K22+0.5*'TUTOR EMPRESA'!K11</f>
        <v>0</v>
      </c>
    </row>
    <row r="19" spans="1:10" ht="38.25" customHeight="1" x14ac:dyDescent="0.25">
      <c r="A19" s="11" t="s">
        <v>19</v>
      </c>
      <c r="B19" s="12">
        <v>5</v>
      </c>
      <c r="C19" s="14" t="s">
        <v>36</v>
      </c>
      <c r="D19" s="15" t="s">
        <v>6</v>
      </c>
      <c r="E19" s="15" t="s">
        <v>7</v>
      </c>
      <c r="F19" s="15" t="s">
        <v>37</v>
      </c>
      <c r="G19" s="15" t="s">
        <v>5</v>
      </c>
      <c r="H19" s="36">
        <f>0.5*'TUTOR ACADÈMIC'!I23+0.5*'TUTOR EMPRESA'!I12</f>
        <v>0</v>
      </c>
      <c r="I19" s="36">
        <f>0.5*'TUTOR ACADÈMIC'!J23+0.5*'TUTOR EMPRESA'!J12</f>
        <v>0</v>
      </c>
      <c r="J19" s="36">
        <f>0.5*'TUTOR ACADÈMIC'!K23+0.5*'TUTOR EMPRESA'!K12</f>
        <v>0</v>
      </c>
    </row>
    <row r="20" spans="1:10" ht="17.25" thickBot="1" x14ac:dyDescent="0.3">
      <c r="A20" s="52"/>
      <c r="B20" s="45"/>
      <c r="C20" s="47"/>
      <c r="D20" s="48"/>
      <c r="E20" s="48"/>
      <c r="F20" s="48"/>
      <c r="G20" s="17" t="s">
        <v>20</v>
      </c>
      <c r="H20" s="24">
        <f>((B4*H4)+(B5*H5)+(B6*H6)+(B7*H7)+(B8*H8)+(B9*H9)+(H11*B11)+(H12*B12)+(H13*B13)+(H14*B14)+(H16*B16)+(H17*B17)+(H18*B18)+(H19*B19))/100</f>
        <v>0</v>
      </c>
      <c r="I20" s="24">
        <f>((B4*I4)+(B5*I5)+(B6*I6)+(B7*I7)+(B8*I8)+(B9*I9)+(I11*B11)+(I12*B12)+(I13*B13)+(I14*B14)+(I16*B16)+(I17*B17)+(I18*B18)+(I19*B19))/100</f>
        <v>0</v>
      </c>
      <c r="J20" s="24">
        <f>((B4*J4)+(B5*J5)+(B6*J6)+(B7*J7)+(B8*J8)+(B9*J9)+(J11*B11)+(J12*B12)+(J13*B13)+(J14*B14)+(J16*B16)+(J17*B17)+(J18*B18)+(J19*B19))/100</f>
        <v>0</v>
      </c>
    </row>
    <row r="21" spans="1:10" ht="15.75" x14ac:dyDescent="0.25">
      <c r="B21" s="33"/>
      <c r="C21" s="41"/>
      <c r="D21" s="41"/>
      <c r="E21" s="41"/>
      <c r="F21" s="41"/>
    </row>
    <row r="22" spans="1:10" ht="15.75" x14ac:dyDescent="0.25">
      <c r="B22" s="33"/>
    </row>
    <row r="23" spans="1:10" x14ac:dyDescent="0.25">
      <c r="A23" s="53" t="s">
        <v>135</v>
      </c>
    </row>
    <row r="24" spans="1:10" x14ac:dyDescent="0.25">
      <c r="A24" s="53" t="s">
        <v>134</v>
      </c>
    </row>
    <row r="25" spans="1:10" x14ac:dyDescent="0.25">
      <c r="A25" s="53" t="s">
        <v>133</v>
      </c>
    </row>
  </sheetData>
  <sheetProtection password="C83D" sheet="1" objects="1" scenarios="1"/>
  <conditionalFormatting sqref="H20:J20">
    <cfRule type="cellIs" dxfId="5" priority="6" operator="between">
      <formula>0</formula>
      <formula>4.99</formula>
    </cfRule>
  </conditionalFormatting>
  <conditionalFormatting sqref="H20:J20">
    <cfRule type="cellIs" dxfId="4" priority="1" operator="equal">
      <formula>0</formula>
    </cfRule>
    <cfRule type="cellIs" dxfId="3" priority="2" operator="lessThan">
      <formula>5</formula>
    </cfRule>
    <cfRule type="cellIs" dxfId="2" priority="3" operator="greaterThan">
      <formula>5</formula>
    </cfRule>
    <cfRule type="containsBlanks" dxfId="1" priority="4">
      <formula>LEN(TRIM(H20))=0</formula>
    </cfRule>
    <cfRule type="cellIs" dxfId="0" priority="5" operator="between">
      <formula>0</formula>
      <formula>4.99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TUTOR ACADÈMIC</vt:lpstr>
      <vt:lpstr>TUTOR EMPRESA</vt:lpstr>
      <vt:lpstr>CORRECTOR 1</vt:lpstr>
      <vt:lpstr>CORRECTOR 2</vt:lpstr>
      <vt:lpstr>NOTA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GrupCETT</dc:creator>
  <cp:lastModifiedBy>GrupCETT</cp:lastModifiedBy>
  <dcterms:created xsi:type="dcterms:W3CDTF">2014-07-22T08:55:45Z</dcterms:created>
  <dcterms:modified xsi:type="dcterms:W3CDTF">2022-07-29T08:06:39Z</dcterms:modified>
</cp:coreProperties>
</file>